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9439DFC-F253-4447-8EC9-39D749EAE5E2}" xr6:coauthVersionLast="47" xr6:coauthVersionMax="47" xr10:uidLastSave="{00000000-0000-0000-0000-000000000000}"/>
  <bookViews>
    <workbookView xWindow="-120" yWindow="-120" windowWidth="38640" windowHeight="15720" tabRatio="509" activeTab="1"/>
  </bookViews>
  <sheets>
    <sheet name="Chart2 (3)" sheetId="9" r:id="rId1"/>
    <sheet name="Chart2 (2)" sheetId="7" r:id="rId2"/>
    <sheet name="TRANSLATOR" sheetId="10" state="hidden" r:id="rId3"/>
    <sheet name="MATRIX" sheetId="3" state="hidden" r:id="rId4"/>
    <sheet name="RAW DATA" sheetId="2" state="hidden" r:id="rId5"/>
  </sheets>
  <calcPr calcId="0" calcMode="manual" calcOnSave="0"/>
</workbook>
</file>

<file path=xl/calcChain.xml><?xml version="1.0" encoding="utf-8"?>
<calcChain xmlns="http://schemas.openxmlformats.org/spreadsheetml/2006/main">
  <c r="N1" i="3" l="1"/>
  <c r="O1" i="3"/>
  <c r="P1" i="3"/>
  <c r="Q1" i="3"/>
  <c r="R1" i="3"/>
  <c r="S1" i="3"/>
  <c r="T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N1" i="3"/>
  <c r="AO1" i="3"/>
  <c r="AP1" i="3"/>
  <c r="AR1" i="3"/>
  <c r="AS1" i="3"/>
  <c r="AT1" i="3"/>
  <c r="AU1" i="3"/>
  <c r="D5" i="3"/>
  <c r="E5" i="3"/>
  <c r="F5" i="3"/>
  <c r="G5" i="3"/>
  <c r="H5" i="3"/>
  <c r="I5" i="3"/>
  <c r="J5" i="3"/>
  <c r="L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N5" i="3"/>
  <c r="AO5" i="3"/>
  <c r="AP5" i="3"/>
  <c r="AR5" i="3"/>
  <c r="AS5" i="3"/>
  <c r="AT5" i="3"/>
  <c r="AU5" i="3"/>
  <c r="D6" i="3"/>
  <c r="E6" i="3"/>
  <c r="F6" i="3"/>
  <c r="G6" i="3"/>
  <c r="H6" i="3"/>
  <c r="I6" i="3"/>
  <c r="J6" i="3"/>
  <c r="L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N6" i="3"/>
  <c r="AO6" i="3"/>
  <c r="AP6" i="3"/>
  <c r="AR6" i="3"/>
  <c r="AS6" i="3"/>
  <c r="AT6" i="3"/>
  <c r="AU6" i="3"/>
  <c r="D7" i="3"/>
  <c r="E7" i="3"/>
  <c r="F7" i="3"/>
  <c r="G7" i="3"/>
  <c r="H7" i="3"/>
  <c r="I7" i="3"/>
  <c r="J7" i="3"/>
  <c r="L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N7" i="3"/>
  <c r="AO7" i="3"/>
  <c r="AP7" i="3"/>
  <c r="AR7" i="3"/>
  <c r="AS7" i="3"/>
  <c r="AT7" i="3"/>
  <c r="AU7" i="3"/>
  <c r="D8" i="3"/>
  <c r="E8" i="3"/>
  <c r="F8" i="3"/>
  <c r="G8" i="3"/>
  <c r="H8" i="3"/>
  <c r="I8" i="3"/>
  <c r="J8" i="3"/>
  <c r="L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N8" i="3"/>
  <c r="AO8" i="3"/>
  <c r="AP8" i="3"/>
  <c r="AR8" i="3"/>
  <c r="AS8" i="3"/>
  <c r="AT8" i="3"/>
  <c r="AU8" i="3"/>
  <c r="D9" i="3"/>
  <c r="E9" i="3"/>
  <c r="F9" i="3"/>
  <c r="G9" i="3"/>
  <c r="H9" i="3"/>
  <c r="I9" i="3"/>
  <c r="J9" i="3"/>
  <c r="L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N9" i="3"/>
  <c r="AO9" i="3"/>
  <c r="AP9" i="3"/>
  <c r="AR9" i="3"/>
  <c r="AS9" i="3"/>
  <c r="AT9" i="3"/>
  <c r="AU9" i="3"/>
  <c r="D10" i="3"/>
  <c r="E10" i="3"/>
  <c r="F10" i="3"/>
  <c r="G10" i="3"/>
  <c r="H10" i="3"/>
  <c r="I10" i="3"/>
  <c r="J10" i="3"/>
  <c r="L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N10" i="3"/>
  <c r="AO10" i="3"/>
  <c r="AP10" i="3"/>
  <c r="AR10" i="3"/>
  <c r="AS10" i="3"/>
  <c r="AT10" i="3"/>
  <c r="AU10" i="3"/>
  <c r="D11" i="3"/>
  <c r="E11" i="3"/>
  <c r="F11" i="3"/>
  <c r="G11" i="3"/>
  <c r="H11" i="3"/>
  <c r="I11" i="3"/>
  <c r="J11" i="3"/>
  <c r="L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N11" i="3"/>
  <c r="AO11" i="3"/>
  <c r="AP11" i="3"/>
  <c r="AR11" i="3"/>
  <c r="AS11" i="3"/>
  <c r="AT11" i="3"/>
  <c r="AU11" i="3"/>
  <c r="D12" i="3"/>
  <c r="E12" i="3"/>
  <c r="F12" i="3"/>
  <c r="G12" i="3"/>
  <c r="H12" i="3"/>
  <c r="I12" i="3"/>
  <c r="J12" i="3"/>
  <c r="L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N12" i="3"/>
  <c r="AO12" i="3"/>
  <c r="AP12" i="3"/>
  <c r="AR12" i="3"/>
  <c r="AS12" i="3"/>
  <c r="AT12" i="3"/>
  <c r="AU12" i="3"/>
  <c r="D13" i="3"/>
  <c r="E13" i="3"/>
  <c r="F13" i="3"/>
  <c r="G13" i="3"/>
  <c r="H13" i="3"/>
  <c r="I13" i="3"/>
  <c r="J13" i="3"/>
  <c r="L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N13" i="3"/>
  <c r="AO13" i="3"/>
  <c r="AP13" i="3"/>
  <c r="AR13" i="3"/>
  <c r="AS13" i="3"/>
  <c r="AT13" i="3"/>
  <c r="AU13" i="3"/>
  <c r="D14" i="3"/>
  <c r="E14" i="3"/>
  <c r="F14" i="3"/>
  <c r="G14" i="3"/>
  <c r="H14" i="3"/>
  <c r="I14" i="3"/>
  <c r="J14" i="3"/>
  <c r="L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N14" i="3"/>
  <c r="AO14" i="3"/>
  <c r="AP14" i="3"/>
  <c r="AR14" i="3"/>
  <c r="AS14" i="3"/>
  <c r="AT14" i="3"/>
  <c r="AU14" i="3"/>
  <c r="D15" i="3"/>
  <c r="E15" i="3"/>
  <c r="F15" i="3"/>
  <c r="G15" i="3"/>
  <c r="H15" i="3"/>
  <c r="I15" i="3"/>
  <c r="J15" i="3"/>
  <c r="L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N15" i="3"/>
  <c r="AO15" i="3"/>
  <c r="AP15" i="3"/>
  <c r="AR15" i="3"/>
  <c r="AS15" i="3"/>
  <c r="AT15" i="3"/>
  <c r="AU15" i="3"/>
  <c r="D16" i="3"/>
  <c r="E16" i="3"/>
  <c r="F16" i="3"/>
  <c r="G16" i="3"/>
  <c r="H16" i="3"/>
  <c r="I16" i="3"/>
  <c r="J16" i="3"/>
  <c r="L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N16" i="3"/>
  <c r="AO16" i="3"/>
  <c r="AP16" i="3"/>
  <c r="AR16" i="3"/>
  <c r="AS16" i="3"/>
  <c r="AT16" i="3"/>
  <c r="AU16" i="3"/>
  <c r="D17" i="3"/>
  <c r="E17" i="3"/>
  <c r="F17" i="3"/>
  <c r="G17" i="3"/>
  <c r="H17" i="3"/>
  <c r="I17" i="3"/>
  <c r="J17" i="3"/>
  <c r="L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N17" i="3"/>
  <c r="AO17" i="3"/>
  <c r="AP17" i="3"/>
  <c r="AR17" i="3"/>
  <c r="AS17" i="3"/>
  <c r="AT17" i="3"/>
  <c r="AU17" i="3"/>
  <c r="D18" i="3"/>
  <c r="E18" i="3"/>
  <c r="F18" i="3"/>
  <c r="G18" i="3"/>
  <c r="H18" i="3"/>
  <c r="I18" i="3"/>
  <c r="J18" i="3"/>
  <c r="L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N18" i="3"/>
  <c r="AO18" i="3"/>
  <c r="AP18" i="3"/>
  <c r="AR18" i="3"/>
  <c r="AS18" i="3"/>
  <c r="AT18" i="3"/>
  <c r="AU18" i="3"/>
  <c r="D19" i="3"/>
  <c r="E19" i="3"/>
  <c r="F19" i="3"/>
  <c r="G19" i="3"/>
  <c r="H19" i="3"/>
  <c r="I19" i="3"/>
  <c r="J19" i="3"/>
  <c r="L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N19" i="3"/>
  <c r="AO19" i="3"/>
  <c r="AP19" i="3"/>
  <c r="AR19" i="3"/>
  <c r="AS19" i="3"/>
  <c r="AT19" i="3"/>
  <c r="AU19" i="3"/>
  <c r="D20" i="3"/>
  <c r="E20" i="3"/>
  <c r="F20" i="3"/>
  <c r="G20" i="3"/>
  <c r="H20" i="3"/>
  <c r="I20" i="3"/>
  <c r="J20" i="3"/>
  <c r="L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N20" i="3"/>
  <c r="AO20" i="3"/>
  <c r="AP20" i="3"/>
  <c r="AR20" i="3"/>
  <c r="AS20" i="3"/>
  <c r="AT20" i="3"/>
  <c r="AU20" i="3"/>
  <c r="D21" i="3"/>
  <c r="E21" i="3"/>
  <c r="F21" i="3"/>
  <c r="G21" i="3"/>
  <c r="H21" i="3"/>
  <c r="I21" i="3"/>
  <c r="J21" i="3"/>
  <c r="L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N21" i="3"/>
  <c r="AO21" i="3"/>
  <c r="AP21" i="3"/>
  <c r="AR21" i="3"/>
  <c r="AS21" i="3"/>
  <c r="AT21" i="3"/>
  <c r="AU21" i="3"/>
  <c r="D22" i="3"/>
  <c r="E22" i="3"/>
  <c r="F22" i="3"/>
  <c r="G22" i="3"/>
  <c r="H22" i="3"/>
  <c r="I22" i="3"/>
  <c r="J22" i="3"/>
  <c r="L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N22" i="3"/>
  <c r="AO22" i="3"/>
  <c r="AP22" i="3"/>
  <c r="AR22" i="3"/>
  <c r="AS22" i="3"/>
  <c r="AT22" i="3"/>
  <c r="AU22" i="3"/>
  <c r="D23" i="3"/>
  <c r="E23" i="3"/>
  <c r="F23" i="3"/>
  <c r="G23" i="3"/>
  <c r="H23" i="3"/>
  <c r="I23" i="3"/>
  <c r="J23" i="3"/>
  <c r="L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N23" i="3"/>
  <c r="AO23" i="3"/>
  <c r="AP23" i="3"/>
  <c r="AR23" i="3"/>
  <c r="AS23" i="3"/>
  <c r="AT23" i="3"/>
  <c r="AU23" i="3"/>
  <c r="D24" i="3"/>
  <c r="E24" i="3"/>
  <c r="F24" i="3"/>
  <c r="G24" i="3"/>
  <c r="H24" i="3"/>
  <c r="I24" i="3"/>
  <c r="J24" i="3"/>
  <c r="L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N24" i="3"/>
  <c r="AO24" i="3"/>
  <c r="AP24" i="3"/>
  <c r="AR24" i="3"/>
  <c r="AS24" i="3"/>
  <c r="AT24" i="3"/>
  <c r="AU24" i="3"/>
  <c r="D25" i="3"/>
  <c r="E25" i="3"/>
  <c r="F25" i="3"/>
  <c r="G25" i="3"/>
  <c r="H25" i="3"/>
  <c r="I25" i="3"/>
  <c r="J25" i="3"/>
  <c r="L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N25" i="3"/>
  <c r="AO25" i="3"/>
  <c r="AP25" i="3"/>
  <c r="AR25" i="3"/>
  <c r="AS25" i="3"/>
  <c r="AT25" i="3"/>
  <c r="AU25" i="3"/>
  <c r="D26" i="3"/>
  <c r="E26" i="3"/>
  <c r="F26" i="3"/>
  <c r="G26" i="3"/>
  <c r="H26" i="3"/>
  <c r="I26" i="3"/>
  <c r="J26" i="3"/>
  <c r="L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N26" i="3"/>
  <c r="AO26" i="3"/>
  <c r="AP26" i="3"/>
  <c r="AR26" i="3"/>
  <c r="AS26" i="3"/>
  <c r="AT26" i="3"/>
  <c r="AU26" i="3"/>
  <c r="D27" i="3"/>
  <c r="E27" i="3"/>
  <c r="F27" i="3"/>
  <c r="G27" i="3"/>
  <c r="H27" i="3"/>
  <c r="I27" i="3"/>
  <c r="J27" i="3"/>
  <c r="L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N27" i="3"/>
  <c r="AO27" i="3"/>
  <c r="AP27" i="3"/>
  <c r="AR27" i="3"/>
  <c r="AS27" i="3"/>
  <c r="AT27" i="3"/>
  <c r="AU27" i="3"/>
  <c r="D28" i="3"/>
  <c r="E28" i="3"/>
  <c r="F28" i="3"/>
  <c r="G28" i="3"/>
  <c r="H28" i="3"/>
  <c r="I28" i="3"/>
  <c r="J28" i="3"/>
  <c r="L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N28" i="3"/>
  <c r="AO28" i="3"/>
  <c r="AP28" i="3"/>
  <c r="AR28" i="3"/>
  <c r="AS28" i="3"/>
  <c r="AT28" i="3"/>
  <c r="AU28" i="3"/>
  <c r="D29" i="3"/>
  <c r="E29" i="3"/>
  <c r="F29" i="3"/>
  <c r="G29" i="3"/>
  <c r="H29" i="3"/>
  <c r="I29" i="3"/>
  <c r="J29" i="3"/>
  <c r="L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N29" i="3"/>
  <c r="AO29" i="3"/>
  <c r="AP29" i="3"/>
  <c r="AR29" i="3"/>
  <c r="AS29" i="3"/>
  <c r="AT29" i="3"/>
  <c r="AU29" i="3"/>
  <c r="D30" i="3"/>
  <c r="E30" i="3"/>
  <c r="F30" i="3"/>
  <c r="G30" i="3"/>
  <c r="H30" i="3"/>
  <c r="I30" i="3"/>
  <c r="J30" i="3"/>
  <c r="L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N30" i="3"/>
  <c r="AO30" i="3"/>
  <c r="AP30" i="3"/>
  <c r="AR30" i="3"/>
  <c r="AS30" i="3"/>
  <c r="AT30" i="3"/>
  <c r="AU30" i="3"/>
  <c r="D31" i="3"/>
  <c r="E31" i="3"/>
  <c r="F31" i="3"/>
  <c r="G31" i="3"/>
  <c r="H31" i="3"/>
  <c r="I31" i="3"/>
  <c r="J31" i="3"/>
  <c r="L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N31" i="3"/>
  <c r="AO31" i="3"/>
  <c r="AP31" i="3"/>
  <c r="AR31" i="3"/>
  <c r="AS31" i="3"/>
  <c r="AT31" i="3"/>
  <c r="AU31" i="3"/>
  <c r="D36" i="3"/>
  <c r="E36" i="3"/>
  <c r="F36" i="3"/>
  <c r="G36" i="3"/>
  <c r="H36" i="3"/>
  <c r="I36" i="3"/>
  <c r="J36" i="3"/>
  <c r="D37" i="3"/>
  <c r="E37" i="3"/>
  <c r="F37" i="3"/>
  <c r="G37" i="3"/>
  <c r="H37" i="3"/>
  <c r="I37" i="3"/>
  <c r="J37" i="3"/>
  <c r="D38" i="3"/>
  <c r="E38" i="3"/>
  <c r="F38" i="3"/>
  <c r="G38" i="3"/>
  <c r="H38" i="3"/>
  <c r="I38" i="3"/>
  <c r="J38" i="3"/>
  <c r="D39" i="3"/>
  <c r="E39" i="3"/>
  <c r="F39" i="3"/>
  <c r="G39" i="3"/>
  <c r="H39" i="3"/>
  <c r="I39" i="3"/>
  <c r="J39" i="3"/>
  <c r="D40" i="3"/>
  <c r="E40" i="3"/>
  <c r="F40" i="3"/>
  <c r="G40" i="3"/>
  <c r="H40" i="3"/>
  <c r="I40" i="3"/>
  <c r="J40" i="3"/>
  <c r="D41" i="3"/>
  <c r="E41" i="3"/>
  <c r="F41" i="3"/>
  <c r="G41" i="3"/>
  <c r="H41" i="3"/>
  <c r="I41" i="3"/>
  <c r="J41" i="3"/>
  <c r="D42" i="3"/>
  <c r="E42" i="3"/>
  <c r="F42" i="3"/>
  <c r="G42" i="3"/>
  <c r="H42" i="3"/>
  <c r="I42" i="3"/>
  <c r="J42" i="3"/>
  <c r="D43" i="3"/>
  <c r="E43" i="3"/>
  <c r="F43" i="3"/>
  <c r="G43" i="3"/>
  <c r="H43" i="3"/>
  <c r="I43" i="3"/>
  <c r="J43" i="3"/>
  <c r="D44" i="3"/>
  <c r="E44" i="3"/>
  <c r="F44" i="3"/>
  <c r="G44" i="3"/>
  <c r="H44" i="3"/>
  <c r="I44" i="3"/>
  <c r="J44" i="3"/>
  <c r="D45" i="3"/>
  <c r="E45" i="3"/>
  <c r="F45" i="3"/>
  <c r="G45" i="3"/>
  <c r="H45" i="3"/>
  <c r="I45" i="3"/>
  <c r="J45" i="3"/>
  <c r="D46" i="3"/>
  <c r="E46" i="3"/>
  <c r="F46" i="3"/>
  <c r="G46" i="3"/>
  <c r="H46" i="3"/>
  <c r="I46" i="3"/>
  <c r="J46" i="3"/>
  <c r="D47" i="3"/>
  <c r="E47" i="3"/>
  <c r="F47" i="3"/>
  <c r="G47" i="3"/>
  <c r="H47" i="3"/>
  <c r="I47" i="3"/>
  <c r="J47" i="3"/>
  <c r="D48" i="3"/>
  <c r="E48" i="3"/>
  <c r="F48" i="3"/>
  <c r="G48" i="3"/>
  <c r="H48" i="3"/>
  <c r="I48" i="3"/>
  <c r="J48" i="3"/>
  <c r="D49" i="3"/>
  <c r="E49" i="3"/>
  <c r="F49" i="3"/>
  <c r="G49" i="3"/>
  <c r="H49" i="3"/>
  <c r="I49" i="3"/>
  <c r="J49" i="3"/>
  <c r="D50" i="3"/>
  <c r="E50" i="3"/>
  <c r="F50" i="3"/>
  <c r="G50" i="3"/>
  <c r="H50" i="3"/>
  <c r="I50" i="3"/>
  <c r="J50" i="3"/>
  <c r="D51" i="3"/>
  <c r="E51" i="3"/>
  <c r="F51" i="3"/>
  <c r="G51" i="3"/>
  <c r="H51" i="3"/>
  <c r="I51" i="3"/>
  <c r="J51" i="3"/>
  <c r="D52" i="3"/>
  <c r="E52" i="3"/>
  <c r="F52" i="3"/>
  <c r="G52" i="3"/>
  <c r="H52" i="3"/>
  <c r="I52" i="3"/>
  <c r="J52" i="3"/>
  <c r="D53" i="3"/>
  <c r="E53" i="3"/>
  <c r="F53" i="3"/>
  <c r="G53" i="3"/>
  <c r="H53" i="3"/>
  <c r="I53" i="3"/>
  <c r="J53" i="3"/>
  <c r="D54" i="3"/>
  <c r="E54" i="3"/>
  <c r="F54" i="3"/>
  <c r="G54" i="3"/>
  <c r="H54" i="3"/>
  <c r="I54" i="3"/>
  <c r="J54" i="3"/>
  <c r="D55" i="3"/>
  <c r="E55" i="3"/>
  <c r="F55" i="3"/>
  <c r="G55" i="3"/>
  <c r="H55" i="3"/>
  <c r="I55" i="3"/>
  <c r="J55" i="3"/>
  <c r="D56" i="3"/>
  <c r="E56" i="3"/>
  <c r="F56" i="3"/>
  <c r="G56" i="3"/>
  <c r="H56" i="3"/>
  <c r="I56" i="3"/>
  <c r="J56" i="3"/>
  <c r="D57" i="3"/>
  <c r="E57" i="3"/>
  <c r="F57" i="3"/>
  <c r="G57" i="3"/>
  <c r="H57" i="3"/>
  <c r="I57" i="3"/>
  <c r="J57" i="3"/>
  <c r="D58" i="3"/>
  <c r="E58" i="3"/>
  <c r="F58" i="3"/>
  <c r="G58" i="3"/>
  <c r="H58" i="3"/>
  <c r="I58" i="3"/>
  <c r="J58" i="3"/>
  <c r="D59" i="3"/>
  <c r="E59" i="3"/>
  <c r="F59" i="3"/>
  <c r="G59" i="3"/>
  <c r="H59" i="3"/>
  <c r="I59" i="3"/>
  <c r="J59" i="3"/>
  <c r="D60" i="3"/>
  <c r="E60" i="3"/>
  <c r="F60" i="3"/>
  <c r="G60" i="3"/>
  <c r="H60" i="3"/>
  <c r="I60" i="3"/>
  <c r="J60" i="3"/>
  <c r="D61" i="3"/>
  <c r="E61" i="3"/>
  <c r="F61" i="3"/>
  <c r="G61" i="3"/>
  <c r="H61" i="3"/>
  <c r="I61" i="3"/>
  <c r="J61" i="3"/>
  <c r="D62" i="3"/>
  <c r="E62" i="3"/>
  <c r="F62" i="3"/>
  <c r="G62" i="3"/>
  <c r="H62" i="3"/>
  <c r="I62" i="3"/>
  <c r="J62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</calcChain>
</file>

<file path=xl/sharedStrings.xml><?xml version="1.0" encoding="utf-8"?>
<sst xmlns="http://schemas.openxmlformats.org/spreadsheetml/2006/main" count="9899" uniqueCount="318">
  <si>
    <t>HM NEW DEALS</t>
  </si>
  <si>
    <t>CHANGE IN PRUDENCY</t>
  </si>
  <si>
    <t>HM CHG IN BASIS PRICE</t>
  </si>
  <si>
    <t>HM GAMMA</t>
  </si>
  <si>
    <t>HM CHG IN INDEX PRICE</t>
  </si>
  <si>
    <t>HM THETA (DRIFT)</t>
  </si>
  <si>
    <t>HM THETA (OPTIONS)</t>
  </si>
  <si>
    <t>HM CHG IN MKT PRICE</t>
  </si>
  <si>
    <t>HM RHO</t>
  </si>
  <si>
    <t>HM ADJUSTMENTS</t>
  </si>
  <si>
    <t>HM BROKER FEES</t>
  </si>
  <si>
    <t>HM VEGA</t>
  </si>
  <si>
    <t>OTHER P&amp;L</t>
  </si>
  <si>
    <t>BOOK ID</t>
  </si>
  <si>
    <t>TYPE</t>
  </si>
  <si>
    <t>TERM</t>
  </si>
  <si>
    <t>PARTS</t>
  </si>
  <si>
    <t>SumOfNUMBER</t>
  </si>
  <si>
    <t>ARG-FT</t>
  </si>
  <si>
    <t>P&amp;L</t>
  </si>
  <si>
    <t>DAILY</t>
  </si>
  <si>
    <t>CREDIT RESERVE</t>
  </si>
  <si>
    <t>DPR REPORT P&amp;L</t>
  </si>
  <si>
    <t>FINANCIAL LIQUIDATIONS</t>
  </si>
  <si>
    <t>HM STORAGE</t>
  </si>
  <si>
    <t>HM THETA TOTAL</t>
  </si>
  <si>
    <t>HM TOTAL</t>
  </si>
  <si>
    <t>ORIGINATIONS</t>
  </si>
  <si>
    <t>ORIGINATIONS &amp; CREDIT RESERVE</t>
  </si>
  <si>
    <t>PHYSICAL LIQUIDATIONS</t>
  </si>
  <si>
    <t>ROLL DRIFT</t>
  </si>
  <si>
    <t>ROLL RHO</t>
  </si>
  <si>
    <t>SCHD B P&amp;L</t>
  </si>
  <si>
    <t>SCHD D P&amp;L</t>
  </si>
  <si>
    <t>TOTAL P&amp;L</t>
  </si>
  <si>
    <t>TRANS DRIFT</t>
  </si>
  <si>
    <t>TRANS RHO</t>
  </si>
  <si>
    <t>ARG-IM</t>
  </si>
  <si>
    <t>ARG-POWER</t>
  </si>
  <si>
    <t>POS</t>
  </si>
  <si>
    <t>NET OPEN POSITION</t>
  </si>
  <si>
    <t>AUSTRALIA</t>
  </si>
  <si>
    <t>DPR REPORT P&amp;L LIMIT</t>
  </si>
  <si>
    <t>MATURITY GAP RISK</t>
  </si>
  <si>
    <t>MATURITY GAP RISK LIMIT</t>
  </si>
  <si>
    <t>NET OPEN POSITION LIMIT</t>
  </si>
  <si>
    <t>VAR</t>
  </si>
  <si>
    <t>VAR LIMIT</t>
  </si>
  <si>
    <t>BRAZIL-POWER</t>
  </si>
  <si>
    <t>BROADBAND</t>
  </si>
  <si>
    <t>CAPITAL PORTFOLIO</t>
  </si>
  <si>
    <t>CAPITAL-PORTFOLIO-ESB</t>
  </si>
  <si>
    <t>CAPITAL-PORTFOLIO-ESB-ENE</t>
  </si>
  <si>
    <t>COAL</t>
  </si>
  <si>
    <t>COSTFUNDS</t>
  </si>
  <si>
    <t>CROSS COMM</t>
  </si>
  <si>
    <t>CROSS COMM-GAS</t>
  </si>
  <si>
    <t>CROSS COMM-LIQUIDS</t>
  </si>
  <si>
    <t>CROSS COMM-POWER</t>
  </si>
  <si>
    <t>DEBTTRADING</t>
  </si>
  <si>
    <t>EBS-ADVERTISING</t>
  </si>
  <si>
    <t>ECT</t>
  </si>
  <si>
    <t>EES</t>
  </si>
  <si>
    <t>EES GAS</t>
  </si>
  <si>
    <t>EES PWR</t>
  </si>
  <si>
    <t>EES PWR EAST</t>
  </si>
  <si>
    <t>EES PWR WEST</t>
  </si>
  <si>
    <t>EMISSIONS</t>
  </si>
  <si>
    <t>EMISSIONS-IR-HEDGE</t>
  </si>
  <si>
    <t>ENRONEUR-HEDGES</t>
  </si>
  <si>
    <t>HM HIGHER ORDER TERMS</t>
  </si>
  <si>
    <t>ENRONEUR-PRIVATE</t>
  </si>
  <si>
    <t>ENRONEUR-PUBLIC</t>
  </si>
  <si>
    <t>EQUITYTRADING</t>
  </si>
  <si>
    <t>ESA-GAS-BOLIVIA</t>
  </si>
  <si>
    <t>ESA-SOCONE GAS</t>
  </si>
  <si>
    <t>ESA-TBS CRUDE</t>
  </si>
  <si>
    <t>ESA-TBS GAS</t>
  </si>
  <si>
    <t>EUR-ENRONMETALS</t>
  </si>
  <si>
    <t>EURO-EES-EDG</t>
  </si>
  <si>
    <t>EURO-EES-EDP</t>
  </si>
  <si>
    <t>EURO-EES-EES</t>
  </si>
  <si>
    <t xml:space="preserve">EUROPEAN TRADING </t>
  </si>
  <si>
    <t>EUROTRAD-CONT POWER</t>
  </si>
  <si>
    <t>EUROTRAD-ENRON CREDIT</t>
  </si>
  <si>
    <t>EUROTRAD-NOR POWER</t>
  </si>
  <si>
    <t>EUROTRAD-SPR OPTION</t>
  </si>
  <si>
    <t>EUROTRAD-UK GAS</t>
  </si>
  <si>
    <t>EUROTRAD-UK POWER</t>
  </si>
  <si>
    <t>FININST-UK DRIFT</t>
  </si>
  <si>
    <t>FX</t>
  </si>
  <si>
    <t>FX-IR TRADING</t>
  </si>
  <si>
    <t>FX/INT RATE TRADING</t>
  </si>
  <si>
    <t>GAS-CONSOL-ALL</t>
  </si>
  <si>
    <t>GAS-CONSOL-CAN</t>
  </si>
  <si>
    <t>GAS-CONSOL-US</t>
  </si>
  <si>
    <t>GAS-EXEC-SPEC</t>
  </si>
  <si>
    <t>HM FOREIGN CURRENCY</t>
  </si>
  <si>
    <t>HM GAS DAILY PRICE</t>
  </si>
  <si>
    <t>HM WEATHER</t>
  </si>
  <si>
    <t>OMICRON P&amp;L</t>
  </si>
  <si>
    <t>OPTIONS VARIANCE P&amp;L</t>
  </si>
  <si>
    <t>ORIGINATIONS (MID MARKET)</t>
  </si>
  <si>
    <t>PHYSICAL TRADING P&amp;L</t>
  </si>
  <si>
    <t>STORAGE P&amp;L</t>
  </si>
  <si>
    <t>TRANSPORT P&amp;L</t>
  </si>
  <si>
    <t>GAS-FIRM-CANADA</t>
  </si>
  <si>
    <t>GAS-FIRM-CENT</t>
  </si>
  <si>
    <t>GAS-FIRM-DENVER</t>
  </si>
  <si>
    <t>GAS-FIRM-EAST</t>
  </si>
  <si>
    <t>GAS-FIRM-GD-OPTION</t>
  </si>
  <si>
    <t>GAS-FIRM-NWEST</t>
  </si>
  <si>
    <t>GAS-FIRM-NY</t>
  </si>
  <si>
    <t>GAS-FIRM-TECH</t>
  </si>
  <si>
    <t>GAS-FIRM-TX-MCL</t>
  </si>
  <si>
    <t>GAS-FIRM-TX-RIC</t>
  </si>
  <si>
    <t>GAS-FIRM-WEST</t>
  </si>
  <si>
    <t>GAS-GAS-EXEC</t>
  </si>
  <si>
    <t>GAS-GD-EAST</t>
  </si>
  <si>
    <t>GAS-GD-HUB</t>
  </si>
  <si>
    <t>GAS-GD-TEXAS</t>
  </si>
  <si>
    <t>GAS-GD-WEST</t>
  </si>
  <si>
    <t>GAS-IM-CANADA</t>
  </si>
  <si>
    <t>GAS-IM-CENT</t>
  </si>
  <si>
    <t>GAS-IM-CHICAGO</t>
  </si>
  <si>
    <t>GAS-IM-DENVER</t>
  </si>
  <si>
    <t>GAS-IM-EAST</t>
  </si>
  <si>
    <t>GAS-IM-TEXAS</t>
  </si>
  <si>
    <t>GAS-IM-WEST</t>
  </si>
  <si>
    <t>GAS-MANAGEMENT</t>
  </si>
  <si>
    <t>GAS-NYMEX</t>
  </si>
  <si>
    <t>GAS-PIPE-OPTIONS</t>
  </si>
  <si>
    <t>GAS-STORAGE</t>
  </si>
  <si>
    <t>GAS-TRANSPORT-EAST</t>
  </si>
  <si>
    <t>GLOB-ACCRUAL</t>
  </si>
  <si>
    <t>GLOB-ARB</t>
  </si>
  <si>
    <t>GLOB-CRUDE OIL</t>
  </si>
  <si>
    <t>GLOB-NGL</t>
  </si>
  <si>
    <t>GLOB-ORIGINATIONS</t>
  </si>
  <si>
    <t>GLOB-PETCHEMS</t>
  </si>
  <si>
    <t>GLOB-REFINED PRODS</t>
  </si>
  <si>
    <t>GLOB-RESIDUAL FUELS</t>
  </si>
  <si>
    <t>GLOBAL PRODUCTS</t>
  </si>
  <si>
    <t>GLOBAL-PRODUCTS-HOUSTON</t>
  </si>
  <si>
    <t>GP-FINLAND</t>
  </si>
  <si>
    <t>GP-HOUSTON</t>
  </si>
  <si>
    <t>GP-LONDON</t>
  </si>
  <si>
    <t>GP-ORIGINATIONS</t>
  </si>
  <si>
    <t>GP-SINGAPORE</t>
  </si>
  <si>
    <t>GP-TOTAL</t>
  </si>
  <si>
    <t>GRAINS</t>
  </si>
  <si>
    <t>IR</t>
  </si>
  <si>
    <t>LUMBER</t>
  </si>
  <si>
    <t>MEATS</t>
  </si>
  <si>
    <t>MP-CALME-CONVERT-PRIVATE</t>
  </si>
  <si>
    <t>MP-CALME-PRIVATE</t>
  </si>
  <si>
    <t>MP-CALME-PUBLIC</t>
  </si>
  <si>
    <t>MP-CALME-STRUCTURED-CREDIT</t>
  </si>
  <si>
    <t>MP-EAP-PRIVATE</t>
  </si>
  <si>
    <t>MP-EAP-STRUCTURED-CREDIT</t>
  </si>
  <si>
    <t>MP-EBS-PRIVATE</t>
  </si>
  <si>
    <t>MP-EBS-PUBLIC</t>
  </si>
  <si>
    <t>MP-EBS-WARRANTS</t>
  </si>
  <si>
    <t>MP-ECM-NON-SLP-PRIVATE-EQUITY-PARTNERSHIPS</t>
  </si>
  <si>
    <t>MP-ECM-NON-SLP-PUBLIC-EQUITY</t>
  </si>
  <si>
    <t>MP-ECM-SLP-CAN-PUBLIC-EQUITY</t>
  </si>
  <si>
    <t>MP-ECM-SLP-CONVERT-PREFERRED</t>
  </si>
  <si>
    <t>MP-ECM-SLP-PORTFOLIO-INSURANCE</t>
  </si>
  <si>
    <t>MP-ECM-SLP-PRIVATE-EQUITY</t>
  </si>
  <si>
    <t>MP-ECM-SLP-PRIVATE-EQUITY-PARTNERSHIPS</t>
  </si>
  <si>
    <t>MP-ECM-SLP-PUBLIC-EQUITY</t>
  </si>
  <si>
    <t>MP-ECM-SLP-STRUCTURED-CREDIT</t>
  </si>
  <si>
    <t>MP-ECM-SLP-WARRANTS</t>
  </si>
  <si>
    <t>MP-ECM-SLP-WARRANTS-PUBLIC</t>
  </si>
  <si>
    <t>MP-EGM-ACCRUAL INCOME</t>
  </si>
  <si>
    <t>MP-EGM-PRIVATE</t>
  </si>
  <si>
    <t>MP-EGM-STRUCTURED CREDIT</t>
  </si>
  <si>
    <t>MP-EGM-TOTAL RETURN SWAP</t>
  </si>
  <si>
    <t>MP-EI-PUBLIC</t>
  </si>
  <si>
    <t>MP-ENA</t>
  </si>
  <si>
    <t>MP-ENA-CANADA</t>
  </si>
  <si>
    <t>MP-ENA-DWNSTRM</t>
  </si>
  <si>
    <t>MP-ENA-ECR</t>
  </si>
  <si>
    <t>MP-ENA-GASASSETS</t>
  </si>
  <si>
    <t>MP-ENA-GENEAST</t>
  </si>
  <si>
    <t>MP-ENA-GENWEST</t>
  </si>
  <si>
    <t>MP-ENA-IGUANA</t>
  </si>
  <si>
    <t>MP-ENA-INTL-CONVERT-PRIVATE</t>
  </si>
  <si>
    <t>MP-ENA-INTL-PRIVATE</t>
  </si>
  <si>
    <t>MP-ENA-INTL-PUBLIC</t>
  </si>
  <si>
    <t>MP-ENA-INTL-STRUCTURED-CREDIT</t>
  </si>
  <si>
    <t>MP-ENA-PAPER</t>
  </si>
  <si>
    <t>MP-ENA-PORTFOLIO</t>
  </si>
  <si>
    <t>MP-ENA-PRINCIPALINVESTING</t>
  </si>
  <si>
    <t>MP-ENA-SPEC-ASSETS-NON-PERFORMING</t>
  </si>
  <si>
    <t>MP-ENA-SPEC-ASSETS-PERFORMING</t>
  </si>
  <si>
    <t>MP-ENA-TREASURY</t>
  </si>
  <si>
    <t>MP-ENA-WESTORIG</t>
  </si>
  <si>
    <t>MP-ENRONCORP</t>
  </si>
  <si>
    <t>MP-ENRONCORP-PUBLIC</t>
  </si>
  <si>
    <t>MP-ENW-EQUITY-PARTNERSHIPS</t>
  </si>
  <si>
    <t>MP-ENW-PRIVATE</t>
  </si>
  <si>
    <t>MP-EUR-HEDGES</t>
  </si>
  <si>
    <t>MP-EUR-PRIVATE</t>
  </si>
  <si>
    <t>MP-EUR-PUBLIC</t>
  </si>
  <si>
    <t>MP-EUR-STRUCTURED-CREDIT</t>
  </si>
  <si>
    <t>MP-Raptor I - CANADIAN PRIVATE</t>
  </si>
  <si>
    <t>MP-Raptor I - CANADIAN PUBLIC</t>
  </si>
  <si>
    <t>MP-Raptor I - CONVERTIBLE PRIVATE</t>
  </si>
  <si>
    <t>MP-Raptor I - EBS - US PUBLIC</t>
  </si>
  <si>
    <t>MP-Raptor I - EGF SLP - CANADIAN PUBLIC</t>
  </si>
  <si>
    <t>MP-Raptor I - EGF SLP - PRIVATE EQUITY PTRSHPS</t>
  </si>
  <si>
    <t>MP-Raptor I - EGF SLP - US PUBLIC</t>
  </si>
  <si>
    <t>MP-Raptor I - EGF SLP - US STRUCTURED CREDIT</t>
  </si>
  <si>
    <t>MP-Raptor I - EGF SLP - WARRANTS PUBLIC</t>
  </si>
  <si>
    <t>MP-Raptor I - PRIVATE EQUITY PTR</t>
  </si>
  <si>
    <t>MP-Raptor I - STRUCTURED CREDIT - BOOK</t>
  </si>
  <si>
    <t>MP-Raptor I - STRUCTURED CREDIT - BOOK RA</t>
  </si>
  <si>
    <t>MP-Raptor I - STRUCTURED CREDIT - MTM</t>
  </si>
  <si>
    <t>MP-Raptor I - US PRIVATE</t>
  </si>
  <si>
    <t>MP-Raptor I - US PUBLIC</t>
  </si>
  <si>
    <t>MP-Raptor I - WARRANTS PRIVATE</t>
  </si>
  <si>
    <t>MP-Raptor I - WARRANTS PUBLIC</t>
  </si>
  <si>
    <t>NOX</t>
  </si>
  <si>
    <t>NOX-INV</t>
  </si>
  <si>
    <t>ORIG-GAS</t>
  </si>
  <si>
    <t>ORIG-INTL</t>
  </si>
  <si>
    <t>ORIG-POWER</t>
  </si>
  <si>
    <t>ORIG-SPR OPTION</t>
  </si>
  <si>
    <t>ORIG-US</t>
  </si>
  <si>
    <t>OTHER-EUROPE</t>
  </si>
  <si>
    <t>PAPER</t>
  </si>
  <si>
    <t>POWER</t>
  </si>
  <si>
    <t>POWER EAST &amp; GENCO</t>
  </si>
  <si>
    <t>POWER GAS WEST</t>
  </si>
  <si>
    <t>POWER-EAST</t>
  </si>
  <si>
    <t>POWER-GENCO</t>
  </si>
  <si>
    <t>POWER-WEST</t>
  </si>
  <si>
    <t>SO2</t>
  </si>
  <si>
    <t>SO2-INV</t>
  </si>
  <si>
    <t>SOFTCOMMODITIES</t>
  </si>
  <si>
    <t>SOUTHERN CONE</t>
  </si>
  <si>
    <t>SOUTHERN CONE GAS</t>
  </si>
  <si>
    <t>SOUTHERN CONE POWER</t>
  </si>
  <si>
    <t>UKGAS-JBLOCKFIN</t>
  </si>
  <si>
    <t>US DRIFT</t>
  </si>
  <si>
    <t>WEATHER</t>
  </si>
  <si>
    <t>WEST-MGMT</t>
  </si>
  <si>
    <t>EES EUROPE</t>
  </si>
  <si>
    <t>ENRON EUROPE</t>
  </si>
  <si>
    <t>EUROPEAN TRADING</t>
  </si>
  <si>
    <t>FINANCIAL TRADING</t>
  </si>
  <si>
    <t>MP-CALME</t>
  </si>
  <si>
    <t>MP-EAP</t>
  </si>
  <si>
    <t>MP-EBS</t>
  </si>
  <si>
    <t>MP-ECM</t>
  </si>
  <si>
    <t>MP-EI</t>
  </si>
  <si>
    <t>MP-ENA-INTL</t>
  </si>
  <si>
    <t>MP-ENW</t>
  </si>
  <si>
    <t>MP-EUR</t>
  </si>
  <si>
    <t>GAS-CONSOL-ALL=</t>
  </si>
  <si>
    <t>ENA GAS</t>
  </si>
  <si>
    <t>POWER=</t>
  </si>
  <si>
    <t>ENA POWER</t>
  </si>
  <si>
    <t>CROSS COMM=</t>
  </si>
  <si>
    <t>CROSS COMMODITY</t>
  </si>
  <si>
    <t>EUR-ENRONMETALS=</t>
  </si>
  <si>
    <t>ENRON METALS</t>
  </si>
  <si>
    <t>EUROTRAD-UK GAS=</t>
  </si>
  <si>
    <t>EUROPEAN GAS</t>
  </si>
  <si>
    <t>EUROTRAD-UK POWER=</t>
  </si>
  <si>
    <t>U.K. POWER</t>
  </si>
  <si>
    <t>EUROTRAD-CONT POWER=</t>
  </si>
  <si>
    <t>CONT. POWER</t>
  </si>
  <si>
    <t>EUROTRAD-NOR POWER=</t>
  </si>
  <si>
    <t>NORDIC POWER</t>
  </si>
  <si>
    <t>EUROTRAD-ENRON CREDIT=</t>
  </si>
  <si>
    <t>ENRON CREDIT</t>
  </si>
  <si>
    <t>DEBTTRADING=</t>
  </si>
  <si>
    <t>DEBT TRADING</t>
  </si>
  <si>
    <t>GLOBAL PRODUCTS=</t>
  </si>
  <si>
    <t>EQUITYTRADING=</t>
  </si>
  <si>
    <t>EQUITY TRADING</t>
  </si>
  <si>
    <t>SOFTCOMMODITIES=</t>
  </si>
  <si>
    <t>SOFT COMMODITIES</t>
  </si>
  <si>
    <t>GRAINS=</t>
  </si>
  <si>
    <t>GRAIN TRADING</t>
  </si>
  <si>
    <t>MEATS=</t>
  </si>
  <si>
    <t>MEAT TRADING</t>
  </si>
  <si>
    <t>FX / INT RATE</t>
  </si>
  <si>
    <t>WEATHER=</t>
  </si>
  <si>
    <t>COAL=</t>
  </si>
  <si>
    <t>EMISSIONS=</t>
  </si>
  <si>
    <t>PAPER=</t>
  </si>
  <si>
    <t>PULP &amp; PAPER</t>
  </si>
  <si>
    <t>LUMBER=</t>
  </si>
  <si>
    <t>SOUTHERN CONE GAS=</t>
  </si>
  <si>
    <t>SO CONE GAS</t>
  </si>
  <si>
    <t>SOUTHERN CONE POWER=</t>
  </si>
  <si>
    <t>SO CONE POWER</t>
  </si>
  <si>
    <t>AUSTRALIA=</t>
  </si>
  <si>
    <t>AUSTRALIA POWER</t>
  </si>
  <si>
    <t>BROADBAND=</t>
  </si>
  <si>
    <t>BANDWIDTH</t>
  </si>
  <si>
    <t>ADVERTISING</t>
  </si>
  <si>
    <t>EES=</t>
  </si>
  <si>
    <t>NEW DEALS</t>
  </si>
  <si>
    <t xml:space="preserve"> </t>
  </si>
  <si>
    <t>TOTAL</t>
  </si>
  <si>
    <t>HM OTHER GREEKS</t>
  </si>
  <si>
    <t>NOT PART OF P&amp;L</t>
  </si>
  <si>
    <t>HM CURVE SHIFT</t>
  </si>
  <si>
    <t>DOUBLE COUNT THETA</t>
  </si>
  <si>
    <t>DOUBLE COUNT ORIG &amp; CREDIT</t>
  </si>
  <si>
    <t>PRUDENCY</t>
  </si>
  <si>
    <t>HM CLEAN THETA</t>
  </si>
  <si>
    <t>MID MKT ORIG</t>
  </si>
  <si>
    <t>NO BREAKDOWN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</si>
</sst>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8.5"/>
      <name val="MS Sans Serif"/>
    </font>
    <font>
      <sz val="8.5"/>
      <name val="MS Sans Serif"/>
    </font>
    <font>
      <sz val="8.5"/>
      <color indexed="10"/>
      <name val="MS Sans Serif"/>
      <family val="2"/>
    </font>
    <font>
      <b/>
      <sz val="8.5"/>
      <name val="MS Sans Serif"/>
      <family val="2"/>
    </font>
    <font>
      <b/>
      <sz val="8.5"/>
      <color indexed="10"/>
      <name val="MS Sans Serif"/>
      <family val="2"/>
    </font>
    <font>
      <sz val="8.5"/>
      <color indexed="12"/>
      <name val="MS Sans Serif"/>
      <family val="2"/>
    </font>
    <font>
      <sz val="8.5"/>
      <color indexed="57"/>
      <name val="MS Sans Serif"/>
      <family val="2"/>
    </font>
    <font>
      <sz val="7"/>
      <name val="Small Fonts"/>
      <family val="2"/>
    </font>
    <font>
      <sz val="7"/>
      <color indexed="8"/>
      <name val="Small Fonts"/>
      <family val="2"/>
    </font>
    <font>
      <sz val="7"/>
      <color indexed="10"/>
      <name val="Small Fonts"/>
      <family val="2"/>
    </font>
    <font>
      <sz val="7"/>
      <color indexed="57"/>
      <name val="Small Fonts"/>
      <family val="2"/>
    </font>
    <font>
      <sz val="7"/>
      <color indexed="45"/>
      <name val="Small Fonts"/>
      <family val="2"/>
    </font>
    <font>
      <sz val="8.5"/>
      <name val="MS Sans Serif"/>
    </font>
    <font>
      <sz val="8.5"/>
      <name val="MS Sans Serif"/>
    </font>
    <font>
      <sz val="8.5"/>
      <name val="MS Sans Serif"/>
    </font>
    <font>
      <sz val="8.5"/>
      <name val="MS Sans Serif"/>
    </font>
    <font>
      <sz val="8.5"/>
      <color indexed="14"/>
      <name val="MS Sans Serif"/>
      <family val="2"/>
    </font>
    <font>
      <sz val="7"/>
      <color indexed="55"/>
      <name val="Small Fonts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4" fillId="0" borderId="0" xfId="0" applyFont="1"/>
    <xf numFmtId="4" fontId="4" fillId="0" borderId="0" xfId="0" applyNumberFormat="1" applyFont="1"/>
    <xf numFmtId="4" fontId="2" fillId="0" borderId="0" xfId="0" applyNumberFormat="1" applyFont="1"/>
    <xf numFmtId="0" fontId="7" fillId="0" borderId="0" xfId="0" applyFont="1"/>
    <xf numFmtId="0" fontId="7" fillId="0" borderId="0" xfId="0" applyFont="1" applyFill="1"/>
    <xf numFmtId="0" fontId="8" fillId="2" borderId="0" xfId="0" applyFont="1" applyFill="1"/>
    <xf numFmtId="0" fontId="9" fillId="2" borderId="0" xfId="0" applyFont="1" applyFill="1"/>
    <xf numFmtId="0" fontId="7" fillId="3" borderId="0" xfId="0" applyFont="1" applyFill="1" applyBorder="1"/>
    <xf numFmtId="0" fontId="7" fillId="2" borderId="0" xfId="0" applyFont="1" applyFill="1"/>
    <xf numFmtId="3" fontId="7" fillId="0" borderId="0" xfId="0" applyNumberFormat="1" applyFont="1"/>
    <xf numFmtId="3" fontId="10" fillId="0" borderId="0" xfId="0" applyNumberFormat="1" applyFont="1"/>
    <xf numFmtId="0" fontId="11" fillId="0" borderId="0" xfId="0" applyFont="1"/>
    <xf numFmtId="0" fontId="8" fillId="4" borderId="0" xfId="0" applyFont="1" applyFill="1" applyBorder="1"/>
    <xf numFmtId="3" fontId="7" fillId="4" borderId="0" xfId="0" applyNumberFormat="1" applyFont="1" applyFill="1"/>
    <xf numFmtId="9" fontId="10" fillId="0" borderId="0" xfId="1" applyFont="1"/>
    <xf numFmtId="9" fontId="8" fillId="0" borderId="0" xfId="1" applyFont="1"/>
    <xf numFmtId="0" fontId="5" fillId="0" borderId="0" xfId="0" applyFont="1"/>
    <xf numFmtId="0" fontId="6" fillId="0" borderId="0" xfId="0" applyFont="1"/>
    <xf numFmtId="0" fontId="0" fillId="4" borderId="0" xfId="0" applyFill="1"/>
    <xf numFmtId="0" fontId="0" fillId="3" borderId="0" xfId="0" applyFill="1"/>
    <xf numFmtId="0" fontId="0" fillId="5" borderId="0" xfId="0" applyFill="1"/>
    <xf numFmtId="0" fontId="16" fillId="0" borderId="0" xfId="0" applyFont="1" applyFill="1"/>
    <xf numFmtId="0" fontId="9" fillId="0" borderId="0" xfId="0" applyFont="1" applyFill="1"/>
    <xf numFmtId="3" fontId="7" fillId="2" borderId="0" xfId="0" applyNumberFormat="1" applyFont="1" applyFill="1"/>
    <xf numFmtId="0" fontId="7" fillId="4" borderId="0" xfId="0" applyFont="1" applyFill="1"/>
    <xf numFmtId="0" fontId="9" fillId="4" borderId="0" xfId="0" applyFont="1" applyFill="1"/>
    <xf numFmtId="0" fontId="7" fillId="3" borderId="0" xfId="0" applyFont="1" applyFill="1"/>
    <xf numFmtId="0" fontId="17" fillId="3" borderId="0" xfId="0" applyFont="1" applyFill="1"/>
    <xf numFmtId="0" fontId="9" fillId="3" borderId="0" xfId="0" applyFont="1" applyFill="1"/>
    <xf numFmtId="3" fontId="7" fillId="3" borderId="0" xfId="0" applyNumberFormat="1" applyFont="1" applyFill="1"/>
    <xf numFmtId="3" fontId="17" fillId="3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en-US"/>
              <a:t>P&amp;L Breakdown (1 month rolling as of 9/20/00, in percentage terms)</a:t>
            </a:r>
          </a:p>
        </c:rich>
      </c:tx>
      <c:layout>
        <c:manualLayout>
          <c:xMode val="edge"/>
          <c:yMode val="edge"/>
          <c:x val="0.2819089900110987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sideWall>
    <c:backWall>
      <c:thickness val="0"/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3.2186459489456157E-2"/>
          <c:y val="8.4828711256117462E-2"/>
          <c:w val="0.9678135405105438"/>
          <c:h val="0.8597063621533441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MATRIX!$D$4</c:f>
              <c:strCache>
                <c:ptCount val="1"/>
                <c:pt idx="0">
                  <c:v>HM CURVE SHIFT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MATRIX!$C$36:$C$62</c:f>
              <c:strCache>
                <c:ptCount val="27"/>
                <c:pt idx="0">
                  <c:v>ENA GAS</c:v>
                </c:pt>
                <c:pt idx="1">
                  <c:v>ENA POWER</c:v>
                </c:pt>
                <c:pt idx="2">
                  <c:v>CROSS COMMODITY</c:v>
                </c:pt>
                <c:pt idx="3">
                  <c:v>ENRON METALS</c:v>
                </c:pt>
                <c:pt idx="4">
                  <c:v>EUROPEAN GAS</c:v>
                </c:pt>
                <c:pt idx="5">
                  <c:v>U.K. POWER</c:v>
                </c:pt>
                <c:pt idx="6">
                  <c:v>CONT. POWER</c:v>
                </c:pt>
                <c:pt idx="7">
                  <c:v>NORDIC POWER</c:v>
                </c:pt>
                <c:pt idx="8">
                  <c:v>ENRON CREDIT</c:v>
                </c:pt>
                <c:pt idx="9">
                  <c:v>DEBT TRADING</c:v>
                </c:pt>
                <c:pt idx="10">
                  <c:v>GLOBAL PRODUCTS</c:v>
                </c:pt>
                <c:pt idx="11">
                  <c:v>EQUITY TRADING</c:v>
                </c:pt>
                <c:pt idx="12">
                  <c:v>SOFT COMMODITIES</c:v>
                </c:pt>
                <c:pt idx="13">
                  <c:v>GRAIN TRADING</c:v>
                </c:pt>
                <c:pt idx="14">
                  <c:v>MEAT TRADING</c:v>
                </c:pt>
                <c:pt idx="15">
                  <c:v>FX / INT RATE</c:v>
                </c:pt>
                <c:pt idx="16">
                  <c:v>WEATHER</c:v>
                </c:pt>
                <c:pt idx="17">
                  <c:v>COAL</c:v>
                </c:pt>
                <c:pt idx="18">
                  <c:v>EMISSIONS</c:v>
                </c:pt>
                <c:pt idx="19">
                  <c:v>PULP &amp; PAPER</c:v>
                </c:pt>
                <c:pt idx="20">
                  <c:v>LUMBER</c:v>
                </c:pt>
                <c:pt idx="21">
                  <c:v>SO CONE GAS</c:v>
                </c:pt>
                <c:pt idx="22">
                  <c:v>SO CONE POWER</c:v>
                </c:pt>
                <c:pt idx="23">
                  <c:v>AUSTRALIA POWER</c:v>
                </c:pt>
                <c:pt idx="24">
                  <c:v>BANDWIDTH</c:v>
                </c:pt>
                <c:pt idx="25">
                  <c:v>ADVERTISING</c:v>
                </c:pt>
                <c:pt idx="26">
                  <c:v>EES</c:v>
                </c:pt>
              </c:strCache>
            </c:strRef>
          </c:cat>
          <c:val>
            <c:numRef>
              <c:f>MATRIX!$D$36:$D$62</c:f>
              <c:numCache>
                <c:formatCode>0%</c:formatCode>
                <c:ptCount val="27"/>
                <c:pt idx="0">
                  <c:v>-1.472757502551248</c:v>
                </c:pt>
                <c:pt idx="1">
                  <c:v>0.34111334808201749</c:v>
                </c:pt>
                <c:pt idx="2">
                  <c:v>1.2140804856493388</c:v>
                </c:pt>
                <c:pt idx="3">
                  <c:v>0</c:v>
                </c:pt>
                <c:pt idx="4">
                  <c:v>0.54077389753594507</c:v>
                </c:pt>
                <c:pt idx="5">
                  <c:v>-0.72295419755992263</c:v>
                </c:pt>
                <c:pt idx="6">
                  <c:v>0.10529181153125684</c:v>
                </c:pt>
                <c:pt idx="7">
                  <c:v>0.67668933588751212</c:v>
                </c:pt>
                <c:pt idx="8">
                  <c:v>-1.0577675925551728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0.94612357890239984</c:v>
                </c:pt>
                <c:pt idx="17">
                  <c:v>0.68566610184450294</c:v>
                </c:pt>
                <c:pt idx="18">
                  <c:v>1.0292859894283846</c:v>
                </c:pt>
                <c:pt idx="19">
                  <c:v>-0.27842663473740614</c:v>
                </c:pt>
                <c:pt idx="20">
                  <c:v>0.24061198837300651</c:v>
                </c:pt>
                <c:pt idx="21">
                  <c:v>0.70859487107253216</c:v>
                </c:pt>
                <c:pt idx="22">
                  <c:v>1.2833972676187995</c:v>
                </c:pt>
                <c:pt idx="23">
                  <c:v>-0.14349979247552605</c:v>
                </c:pt>
                <c:pt idx="24">
                  <c:v>-1.7061576397690872E-2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5-4A6F-B188-97FF8AA90388}"/>
            </c:ext>
          </c:extLst>
        </c:ser>
        <c:ser>
          <c:idx val="1"/>
          <c:order val="1"/>
          <c:tx>
            <c:strRef>
              <c:f>MATRIX!$E$4</c:f>
              <c:strCache>
                <c:ptCount val="1"/>
                <c:pt idx="0">
                  <c:v>HM OTHER GREEKS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MATRIX!$C$36:$C$62</c:f>
              <c:strCache>
                <c:ptCount val="27"/>
                <c:pt idx="0">
                  <c:v>ENA GAS</c:v>
                </c:pt>
                <c:pt idx="1">
                  <c:v>ENA POWER</c:v>
                </c:pt>
                <c:pt idx="2">
                  <c:v>CROSS COMMODITY</c:v>
                </c:pt>
                <c:pt idx="3">
                  <c:v>ENRON METALS</c:v>
                </c:pt>
                <c:pt idx="4">
                  <c:v>EUROPEAN GAS</c:v>
                </c:pt>
                <c:pt idx="5">
                  <c:v>U.K. POWER</c:v>
                </c:pt>
                <c:pt idx="6">
                  <c:v>CONT. POWER</c:v>
                </c:pt>
                <c:pt idx="7">
                  <c:v>NORDIC POWER</c:v>
                </c:pt>
                <c:pt idx="8">
                  <c:v>ENRON CREDIT</c:v>
                </c:pt>
                <c:pt idx="9">
                  <c:v>DEBT TRADING</c:v>
                </c:pt>
                <c:pt idx="10">
                  <c:v>GLOBAL PRODUCTS</c:v>
                </c:pt>
                <c:pt idx="11">
                  <c:v>EQUITY TRADING</c:v>
                </c:pt>
                <c:pt idx="12">
                  <c:v>SOFT COMMODITIES</c:v>
                </c:pt>
                <c:pt idx="13">
                  <c:v>GRAIN TRADING</c:v>
                </c:pt>
                <c:pt idx="14">
                  <c:v>MEAT TRADING</c:v>
                </c:pt>
                <c:pt idx="15">
                  <c:v>FX / INT RATE</c:v>
                </c:pt>
                <c:pt idx="16">
                  <c:v>WEATHER</c:v>
                </c:pt>
                <c:pt idx="17">
                  <c:v>COAL</c:v>
                </c:pt>
                <c:pt idx="18">
                  <c:v>EMISSIONS</c:v>
                </c:pt>
                <c:pt idx="19">
                  <c:v>PULP &amp; PAPER</c:v>
                </c:pt>
                <c:pt idx="20">
                  <c:v>LUMBER</c:v>
                </c:pt>
                <c:pt idx="21">
                  <c:v>SO CONE GAS</c:v>
                </c:pt>
                <c:pt idx="22">
                  <c:v>SO CONE POWER</c:v>
                </c:pt>
                <c:pt idx="23">
                  <c:v>AUSTRALIA POWER</c:v>
                </c:pt>
                <c:pt idx="24">
                  <c:v>BANDWIDTH</c:v>
                </c:pt>
                <c:pt idx="25">
                  <c:v>ADVERTISING</c:v>
                </c:pt>
                <c:pt idx="26">
                  <c:v>EES</c:v>
                </c:pt>
              </c:strCache>
            </c:strRef>
          </c:cat>
          <c:val>
            <c:numRef>
              <c:f>MATRIX!$E$36:$E$62</c:f>
              <c:numCache>
                <c:formatCode>0%</c:formatCode>
                <c:ptCount val="27"/>
                <c:pt idx="0">
                  <c:v>-0.309365323395904</c:v>
                </c:pt>
                <c:pt idx="1">
                  <c:v>-6.7751928762449981E-2</c:v>
                </c:pt>
                <c:pt idx="2">
                  <c:v>5.8490252681732231E-3</c:v>
                </c:pt>
                <c:pt idx="3">
                  <c:v>0</c:v>
                </c:pt>
                <c:pt idx="4">
                  <c:v>4.5108460678427092E-4</c:v>
                </c:pt>
                <c:pt idx="5">
                  <c:v>-8.4429734817375479E-2</c:v>
                </c:pt>
                <c:pt idx="6">
                  <c:v>-6.095968342727822E-3</c:v>
                </c:pt>
                <c:pt idx="7">
                  <c:v>2.6038858269660224E-3</c:v>
                </c:pt>
                <c:pt idx="8">
                  <c:v>0.17032143410892642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-0.13758097966358221</c:v>
                </c:pt>
                <c:pt idx="17">
                  <c:v>-1.5942726262697943E-4</c:v>
                </c:pt>
                <c:pt idx="18">
                  <c:v>-6.4400686481460162E-2</c:v>
                </c:pt>
                <c:pt idx="19">
                  <c:v>4.8415490297082885E-2</c:v>
                </c:pt>
                <c:pt idx="20">
                  <c:v>0</c:v>
                </c:pt>
                <c:pt idx="21">
                  <c:v>0.4077913617401781</c:v>
                </c:pt>
                <c:pt idx="22">
                  <c:v>3.6921384896311638E-2</c:v>
                </c:pt>
                <c:pt idx="23">
                  <c:v>6.7916293672067377E-2</c:v>
                </c:pt>
                <c:pt idx="24">
                  <c:v>8.4237301969252529E-3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D5-4A6F-B188-97FF8AA90388}"/>
            </c:ext>
          </c:extLst>
        </c:ser>
        <c:ser>
          <c:idx val="2"/>
          <c:order val="2"/>
          <c:tx>
            <c:strRef>
              <c:f>MATRIX!$F$4</c:f>
              <c:strCache>
                <c:ptCount val="1"/>
                <c:pt idx="0">
                  <c:v>NEW DEALS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MATRIX!$C$36:$C$62</c:f>
              <c:strCache>
                <c:ptCount val="27"/>
                <c:pt idx="0">
                  <c:v>ENA GAS</c:v>
                </c:pt>
                <c:pt idx="1">
                  <c:v>ENA POWER</c:v>
                </c:pt>
                <c:pt idx="2">
                  <c:v>CROSS COMMODITY</c:v>
                </c:pt>
                <c:pt idx="3">
                  <c:v>ENRON METALS</c:v>
                </c:pt>
                <c:pt idx="4">
                  <c:v>EUROPEAN GAS</c:v>
                </c:pt>
                <c:pt idx="5">
                  <c:v>U.K. POWER</c:v>
                </c:pt>
                <c:pt idx="6">
                  <c:v>CONT. POWER</c:v>
                </c:pt>
                <c:pt idx="7">
                  <c:v>NORDIC POWER</c:v>
                </c:pt>
                <c:pt idx="8">
                  <c:v>ENRON CREDIT</c:v>
                </c:pt>
                <c:pt idx="9">
                  <c:v>DEBT TRADING</c:v>
                </c:pt>
                <c:pt idx="10">
                  <c:v>GLOBAL PRODUCTS</c:v>
                </c:pt>
                <c:pt idx="11">
                  <c:v>EQUITY TRADING</c:v>
                </c:pt>
                <c:pt idx="12">
                  <c:v>SOFT COMMODITIES</c:v>
                </c:pt>
                <c:pt idx="13">
                  <c:v>GRAIN TRADING</c:v>
                </c:pt>
                <c:pt idx="14">
                  <c:v>MEAT TRADING</c:v>
                </c:pt>
                <c:pt idx="15">
                  <c:v>FX / INT RATE</c:v>
                </c:pt>
                <c:pt idx="16">
                  <c:v>WEATHER</c:v>
                </c:pt>
                <c:pt idx="17">
                  <c:v>COAL</c:v>
                </c:pt>
                <c:pt idx="18">
                  <c:v>EMISSIONS</c:v>
                </c:pt>
                <c:pt idx="19">
                  <c:v>PULP &amp; PAPER</c:v>
                </c:pt>
                <c:pt idx="20">
                  <c:v>LUMBER</c:v>
                </c:pt>
                <c:pt idx="21">
                  <c:v>SO CONE GAS</c:v>
                </c:pt>
                <c:pt idx="22">
                  <c:v>SO CONE POWER</c:v>
                </c:pt>
                <c:pt idx="23">
                  <c:v>AUSTRALIA POWER</c:v>
                </c:pt>
                <c:pt idx="24">
                  <c:v>BANDWIDTH</c:v>
                </c:pt>
                <c:pt idx="25">
                  <c:v>ADVERTISING</c:v>
                </c:pt>
                <c:pt idx="26">
                  <c:v>EES</c:v>
                </c:pt>
              </c:strCache>
            </c:strRef>
          </c:cat>
          <c:val>
            <c:numRef>
              <c:f>MATRIX!$F$36:$F$62</c:f>
              <c:numCache>
                <c:formatCode>0%</c:formatCode>
                <c:ptCount val="27"/>
                <c:pt idx="0">
                  <c:v>0.76462072591015429</c:v>
                </c:pt>
                <c:pt idx="1">
                  <c:v>0.17273682819520017</c:v>
                </c:pt>
                <c:pt idx="2">
                  <c:v>-0.23264315661146806</c:v>
                </c:pt>
                <c:pt idx="3">
                  <c:v>0</c:v>
                </c:pt>
                <c:pt idx="4">
                  <c:v>-1.1301302387952251E-2</c:v>
                </c:pt>
                <c:pt idx="5">
                  <c:v>6.7106575962736781E-2</c:v>
                </c:pt>
                <c:pt idx="6">
                  <c:v>0.85827074312136664</c:v>
                </c:pt>
                <c:pt idx="7">
                  <c:v>0.14233714556727753</c:v>
                </c:pt>
                <c:pt idx="8">
                  <c:v>-0.18294413685389144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0.2430862440663869</c:v>
                </c:pt>
                <c:pt idx="17">
                  <c:v>0.31741368026615613</c:v>
                </c:pt>
                <c:pt idx="18">
                  <c:v>5.299619629064909E-2</c:v>
                </c:pt>
                <c:pt idx="19">
                  <c:v>1.1810088546701942</c:v>
                </c:pt>
                <c:pt idx="20">
                  <c:v>0.75938801162699354</c:v>
                </c:pt>
                <c:pt idx="21">
                  <c:v>0</c:v>
                </c:pt>
                <c:pt idx="22">
                  <c:v>-1.255261623026198E-2</c:v>
                </c:pt>
                <c:pt idx="23">
                  <c:v>1.1157800172951149</c:v>
                </c:pt>
                <c:pt idx="24">
                  <c:v>7.9056157790601128E-3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D5-4A6F-B188-97FF8AA90388}"/>
            </c:ext>
          </c:extLst>
        </c:ser>
        <c:ser>
          <c:idx val="3"/>
          <c:order val="3"/>
          <c:tx>
            <c:strRef>
              <c:f>MATRIX!$G$4</c:f>
              <c:strCache>
                <c:ptCount val="1"/>
                <c:pt idx="0">
                  <c:v>OTHER P&amp;L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MATRIX!$C$36:$C$62</c:f>
              <c:strCache>
                <c:ptCount val="27"/>
                <c:pt idx="0">
                  <c:v>ENA GAS</c:v>
                </c:pt>
                <c:pt idx="1">
                  <c:v>ENA POWER</c:v>
                </c:pt>
                <c:pt idx="2">
                  <c:v>CROSS COMMODITY</c:v>
                </c:pt>
                <c:pt idx="3">
                  <c:v>ENRON METALS</c:v>
                </c:pt>
                <c:pt idx="4">
                  <c:v>EUROPEAN GAS</c:v>
                </c:pt>
                <c:pt idx="5">
                  <c:v>U.K. POWER</c:v>
                </c:pt>
                <c:pt idx="6">
                  <c:v>CONT. POWER</c:v>
                </c:pt>
                <c:pt idx="7">
                  <c:v>NORDIC POWER</c:v>
                </c:pt>
                <c:pt idx="8">
                  <c:v>ENRON CREDIT</c:v>
                </c:pt>
                <c:pt idx="9">
                  <c:v>DEBT TRADING</c:v>
                </c:pt>
                <c:pt idx="10">
                  <c:v>GLOBAL PRODUCTS</c:v>
                </c:pt>
                <c:pt idx="11">
                  <c:v>EQUITY TRADING</c:v>
                </c:pt>
                <c:pt idx="12">
                  <c:v>SOFT COMMODITIES</c:v>
                </c:pt>
                <c:pt idx="13">
                  <c:v>GRAIN TRADING</c:v>
                </c:pt>
                <c:pt idx="14">
                  <c:v>MEAT TRADING</c:v>
                </c:pt>
                <c:pt idx="15">
                  <c:v>FX / INT RATE</c:v>
                </c:pt>
                <c:pt idx="16">
                  <c:v>WEATHER</c:v>
                </c:pt>
                <c:pt idx="17">
                  <c:v>COAL</c:v>
                </c:pt>
                <c:pt idx="18">
                  <c:v>EMISSIONS</c:v>
                </c:pt>
                <c:pt idx="19">
                  <c:v>PULP &amp; PAPER</c:v>
                </c:pt>
                <c:pt idx="20">
                  <c:v>LUMBER</c:v>
                </c:pt>
                <c:pt idx="21">
                  <c:v>SO CONE GAS</c:v>
                </c:pt>
                <c:pt idx="22">
                  <c:v>SO CONE POWER</c:v>
                </c:pt>
                <c:pt idx="23">
                  <c:v>AUSTRALIA POWER</c:v>
                </c:pt>
                <c:pt idx="24">
                  <c:v>BANDWIDTH</c:v>
                </c:pt>
                <c:pt idx="25">
                  <c:v>ADVERTISING</c:v>
                </c:pt>
                <c:pt idx="26">
                  <c:v>EES</c:v>
                </c:pt>
              </c:strCache>
            </c:strRef>
          </c:cat>
          <c:val>
            <c:numRef>
              <c:f>MATRIX!$G$36:$G$62</c:f>
              <c:numCache>
                <c:formatCode>0%</c:formatCode>
                <c:ptCount val="27"/>
                <c:pt idx="0">
                  <c:v>-2.3442031313111743E-2</c:v>
                </c:pt>
                <c:pt idx="1">
                  <c:v>0.55392724068805532</c:v>
                </c:pt>
                <c:pt idx="2">
                  <c:v>-8.5786556204605084E-4</c:v>
                </c:pt>
                <c:pt idx="3">
                  <c:v>0</c:v>
                </c:pt>
                <c:pt idx="4">
                  <c:v>-3.1316561109674422E-2</c:v>
                </c:pt>
                <c:pt idx="5">
                  <c:v>-1.0779523087243721E-3</c:v>
                </c:pt>
                <c:pt idx="6">
                  <c:v>9.6638568218636763E-3</c:v>
                </c:pt>
                <c:pt idx="7">
                  <c:v>-3.212700046646879E-2</c:v>
                </c:pt>
                <c:pt idx="8">
                  <c:v>7.0389502881366722E-2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-5.1628843305204473E-2</c:v>
                </c:pt>
                <c:pt idx="17">
                  <c:v>-2.9203491973383679E-3</c:v>
                </c:pt>
                <c:pt idx="18">
                  <c:v>-1.7881477790523643E-2</c:v>
                </c:pt>
                <c:pt idx="19">
                  <c:v>4.9002289770129187E-2</c:v>
                </c:pt>
                <c:pt idx="20">
                  <c:v>0</c:v>
                </c:pt>
                <c:pt idx="21">
                  <c:v>4.6952076602312977E-4</c:v>
                </c:pt>
                <c:pt idx="22">
                  <c:v>0</c:v>
                </c:pt>
                <c:pt idx="23">
                  <c:v>7.4322375533921181E-2</c:v>
                </c:pt>
                <c:pt idx="24">
                  <c:v>-1.811289819171745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D5-4A6F-B188-97FF8AA90388}"/>
            </c:ext>
          </c:extLst>
        </c:ser>
        <c:ser>
          <c:idx val="4"/>
          <c:order val="4"/>
          <c:tx>
            <c:strRef>
              <c:f>MATRIX!$H$4</c:f>
              <c:strCache>
                <c:ptCount val="1"/>
                <c:pt idx="0">
                  <c:v>PRUDENCY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MATRIX!$C$36:$C$62</c:f>
              <c:strCache>
                <c:ptCount val="27"/>
                <c:pt idx="0">
                  <c:v>ENA GAS</c:v>
                </c:pt>
                <c:pt idx="1">
                  <c:v>ENA POWER</c:v>
                </c:pt>
                <c:pt idx="2">
                  <c:v>CROSS COMMODITY</c:v>
                </c:pt>
                <c:pt idx="3">
                  <c:v>ENRON METALS</c:v>
                </c:pt>
                <c:pt idx="4">
                  <c:v>EUROPEAN GAS</c:v>
                </c:pt>
                <c:pt idx="5">
                  <c:v>U.K. POWER</c:v>
                </c:pt>
                <c:pt idx="6">
                  <c:v>CONT. POWER</c:v>
                </c:pt>
                <c:pt idx="7">
                  <c:v>NORDIC POWER</c:v>
                </c:pt>
                <c:pt idx="8">
                  <c:v>ENRON CREDIT</c:v>
                </c:pt>
                <c:pt idx="9">
                  <c:v>DEBT TRADING</c:v>
                </c:pt>
                <c:pt idx="10">
                  <c:v>GLOBAL PRODUCTS</c:v>
                </c:pt>
                <c:pt idx="11">
                  <c:v>EQUITY TRADING</c:v>
                </c:pt>
                <c:pt idx="12">
                  <c:v>SOFT COMMODITIES</c:v>
                </c:pt>
                <c:pt idx="13">
                  <c:v>GRAIN TRADING</c:v>
                </c:pt>
                <c:pt idx="14">
                  <c:v>MEAT TRADING</c:v>
                </c:pt>
                <c:pt idx="15">
                  <c:v>FX / INT RATE</c:v>
                </c:pt>
                <c:pt idx="16">
                  <c:v>WEATHER</c:v>
                </c:pt>
                <c:pt idx="17">
                  <c:v>COAL</c:v>
                </c:pt>
                <c:pt idx="18">
                  <c:v>EMISSIONS</c:v>
                </c:pt>
                <c:pt idx="19">
                  <c:v>PULP &amp; PAPER</c:v>
                </c:pt>
                <c:pt idx="20">
                  <c:v>LUMBER</c:v>
                </c:pt>
                <c:pt idx="21">
                  <c:v>SO CONE GAS</c:v>
                </c:pt>
                <c:pt idx="22">
                  <c:v>SO CONE POWER</c:v>
                </c:pt>
                <c:pt idx="23">
                  <c:v>AUSTRALIA POWER</c:v>
                </c:pt>
                <c:pt idx="24">
                  <c:v>BANDWIDTH</c:v>
                </c:pt>
                <c:pt idx="25">
                  <c:v>ADVERTISING</c:v>
                </c:pt>
                <c:pt idx="26">
                  <c:v>EES</c:v>
                </c:pt>
              </c:strCache>
            </c:strRef>
          </c:cat>
          <c:val>
            <c:numRef>
              <c:f>MATRIX!$H$36:$H$62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0.49820954219524471</c:v>
                </c:pt>
                <c:pt idx="5">
                  <c:v>1.7405296454366861</c:v>
                </c:pt>
                <c:pt idx="6">
                  <c:v>3.7286932990830537E-2</c:v>
                </c:pt>
                <c:pt idx="7">
                  <c:v>0.20984922732763464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-0.11008475958860282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D5-4A6F-B188-97FF8AA90388}"/>
            </c:ext>
          </c:extLst>
        </c:ser>
        <c:ser>
          <c:idx val="9"/>
          <c:order val="5"/>
          <c:tx>
            <c:strRef>
              <c:f>MATRIX!$J$4</c:f>
              <c:strCache>
                <c:ptCount val="1"/>
                <c:pt idx="0">
                  <c:v>NO BREAKDOWN AVAILABLE</c:v>
                </c:pt>
              </c:strCache>
            </c:strRef>
          </c:tx>
          <c:spPr>
            <a:solidFill>
              <a:srgbClr val="3399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MATRIX!$C$36:$C$62</c:f>
              <c:strCache>
                <c:ptCount val="27"/>
                <c:pt idx="0">
                  <c:v>ENA GAS</c:v>
                </c:pt>
                <c:pt idx="1">
                  <c:v>ENA POWER</c:v>
                </c:pt>
                <c:pt idx="2">
                  <c:v>CROSS COMMODITY</c:v>
                </c:pt>
                <c:pt idx="3">
                  <c:v>ENRON METALS</c:v>
                </c:pt>
                <c:pt idx="4">
                  <c:v>EUROPEAN GAS</c:v>
                </c:pt>
                <c:pt idx="5">
                  <c:v>U.K. POWER</c:v>
                </c:pt>
                <c:pt idx="6">
                  <c:v>CONT. POWER</c:v>
                </c:pt>
                <c:pt idx="7">
                  <c:v>NORDIC POWER</c:v>
                </c:pt>
                <c:pt idx="8">
                  <c:v>ENRON CREDIT</c:v>
                </c:pt>
                <c:pt idx="9">
                  <c:v>DEBT TRADING</c:v>
                </c:pt>
                <c:pt idx="10">
                  <c:v>GLOBAL PRODUCTS</c:v>
                </c:pt>
                <c:pt idx="11">
                  <c:v>EQUITY TRADING</c:v>
                </c:pt>
                <c:pt idx="12">
                  <c:v>SOFT COMMODITIES</c:v>
                </c:pt>
                <c:pt idx="13">
                  <c:v>GRAIN TRADING</c:v>
                </c:pt>
                <c:pt idx="14">
                  <c:v>MEAT TRADING</c:v>
                </c:pt>
                <c:pt idx="15">
                  <c:v>FX / INT RATE</c:v>
                </c:pt>
                <c:pt idx="16">
                  <c:v>WEATHER</c:v>
                </c:pt>
                <c:pt idx="17">
                  <c:v>COAL</c:v>
                </c:pt>
                <c:pt idx="18">
                  <c:v>EMISSIONS</c:v>
                </c:pt>
                <c:pt idx="19">
                  <c:v>PULP &amp; PAPER</c:v>
                </c:pt>
                <c:pt idx="20">
                  <c:v>LUMBER</c:v>
                </c:pt>
                <c:pt idx="21">
                  <c:v>SO CONE GAS</c:v>
                </c:pt>
                <c:pt idx="22">
                  <c:v>SO CONE POWER</c:v>
                </c:pt>
                <c:pt idx="23">
                  <c:v>AUSTRALIA POWER</c:v>
                </c:pt>
                <c:pt idx="24">
                  <c:v>BANDWIDTH</c:v>
                </c:pt>
                <c:pt idx="25">
                  <c:v>ADVERTISING</c:v>
                </c:pt>
                <c:pt idx="26">
                  <c:v>EES</c:v>
                </c:pt>
              </c:strCache>
            </c:strRef>
          </c:cat>
          <c:val>
            <c:numRef>
              <c:f>MATRIX!$J$36:$J$62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D5-4A6F-B188-97FF8AA90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6886271"/>
        <c:axId val="1"/>
        <c:axId val="0"/>
      </c:bar3DChart>
      <c:catAx>
        <c:axId val="2116886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Small Fonts"/>
                <a:ea typeface="Small Fonts"/>
                <a:cs typeface="Small Font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Small Fonts"/>
                <a:ea typeface="Small Fonts"/>
                <a:cs typeface="Small Fonts"/>
              </a:defRPr>
            </a:pPr>
            <a:endParaRPr lang="en-US"/>
          </a:p>
        </c:txPr>
        <c:crossAx val="2116886271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3507214206437295"/>
          <c:y val="7.177814029363784E-2"/>
          <c:w val="0.18645948945615981"/>
          <c:h val="0.158238172920065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en-US"/>
              <a:t>P&amp;L Breakdown (1 month rolling as of 9/20/00, in thousands of dollars)</a:t>
            </a:r>
          </a:p>
        </c:rich>
      </c:tx>
      <c:layout>
        <c:manualLayout>
          <c:xMode val="edge"/>
          <c:yMode val="edge"/>
          <c:x val="0.2730299667036625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sideWall>
    <c:backWall>
      <c:thickness val="0"/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4.1065482796892344E-2"/>
          <c:y val="8.4828711256117462E-2"/>
          <c:w val="0.95893451720310763"/>
          <c:h val="0.8597063621533441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MATRIX!$D$4</c:f>
              <c:strCache>
                <c:ptCount val="1"/>
                <c:pt idx="0">
                  <c:v>HM CURVE SHIFT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MATRIX!$C$5:$C$31</c:f>
              <c:strCache>
                <c:ptCount val="27"/>
                <c:pt idx="0">
                  <c:v>ENA GAS</c:v>
                </c:pt>
                <c:pt idx="1">
                  <c:v>ENA POWER</c:v>
                </c:pt>
                <c:pt idx="2">
                  <c:v>CROSS COMMODITY</c:v>
                </c:pt>
                <c:pt idx="3">
                  <c:v>ENRON METALS</c:v>
                </c:pt>
                <c:pt idx="4">
                  <c:v>EUROPEAN GAS</c:v>
                </c:pt>
                <c:pt idx="5">
                  <c:v>U.K. POWER</c:v>
                </c:pt>
                <c:pt idx="6">
                  <c:v>CONT. POWER</c:v>
                </c:pt>
                <c:pt idx="7">
                  <c:v>NORDIC POWER</c:v>
                </c:pt>
                <c:pt idx="8">
                  <c:v>ENRON CREDIT</c:v>
                </c:pt>
                <c:pt idx="9">
                  <c:v>DEBT TRADING</c:v>
                </c:pt>
                <c:pt idx="10">
                  <c:v>GLOBAL PRODUCTS</c:v>
                </c:pt>
                <c:pt idx="11">
                  <c:v>EQUITY TRADING</c:v>
                </c:pt>
                <c:pt idx="12">
                  <c:v>SOFT COMMODITIES</c:v>
                </c:pt>
                <c:pt idx="13">
                  <c:v>GRAIN TRADING</c:v>
                </c:pt>
                <c:pt idx="14">
                  <c:v>MEAT TRADING</c:v>
                </c:pt>
                <c:pt idx="15">
                  <c:v>FX / INT RATE</c:v>
                </c:pt>
                <c:pt idx="16">
                  <c:v>WEATHER</c:v>
                </c:pt>
                <c:pt idx="17">
                  <c:v>COAL</c:v>
                </c:pt>
                <c:pt idx="18">
                  <c:v>EMISSIONS</c:v>
                </c:pt>
                <c:pt idx="19">
                  <c:v>PULP &amp; PAPER</c:v>
                </c:pt>
                <c:pt idx="20">
                  <c:v>LUMBER</c:v>
                </c:pt>
                <c:pt idx="21">
                  <c:v>SO CONE GAS</c:v>
                </c:pt>
                <c:pt idx="22">
                  <c:v>SO CONE POWER</c:v>
                </c:pt>
                <c:pt idx="23">
                  <c:v>AUSTRALIA POWER</c:v>
                </c:pt>
                <c:pt idx="24">
                  <c:v>BANDWIDTH</c:v>
                </c:pt>
                <c:pt idx="25">
                  <c:v>ADVERTISING</c:v>
                </c:pt>
                <c:pt idx="26">
                  <c:v>EES</c:v>
                </c:pt>
              </c:strCache>
            </c:strRef>
          </c:cat>
          <c:val>
            <c:numRef>
              <c:f>MATRIX!$D$5:$D$31</c:f>
              <c:numCache>
                <c:formatCode>#,##0</c:formatCode>
                <c:ptCount val="27"/>
                <c:pt idx="0">
                  <c:v>-87773.579759999979</c:v>
                </c:pt>
                <c:pt idx="1">
                  <c:v>15718.602679999989</c:v>
                </c:pt>
                <c:pt idx="2">
                  <c:v>8927.0128399999994</c:v>
                </c:pt>
                <c:pt idx="3">
                  <c:v>0</c:v>
                </c:pt>
                <c:pt idx="4">
                  <c:v>19887.743620000001</c:v>
                </c:pt>
                <c:pt idx="5">
                  <c:v>-19364.15207</c:v>
                </c:pt>
                <c:pt idx="6">
                  <c:v>4281.9115199999997</c:v>
                </c:pt>
                <c:pt idx="7">
                  <c:v>4817.1608399999996</c:v>
                </c:pt>
                <c:pt idx="8">
                  <c:v>-40.045780000000001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3671.9690000000001</c:v>
                </c:pt>
                <c:pt idx="17">
                  <c:v>4853.6772599999995</c:v>
                </c:pt>
                <c:pt idx="18">
                  <c:v>959.83922999999993</c:v>
                </c:pt>
                <c:pt idx="19">
                  <c:v>-644.82299999999998</c:v>
                </c:pt>
                <c:pt idx="20">
                  <c:v>12.250999999999999</c:v>
                </c:pt>
                <c:pt idx="21">
                  <c:v>169.029</c:v>
                </c:pt>
                <c:pt idx="22">
                  <c:v>470.51499999999999</c:v>
                </c:pt>
                <c:pt idx="23">
                  <c:v>-33.95185</c:v>
                </c:pt>
                <c:pt idx="24">
                  <c:v>-32.125320000000002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5-4318-BBC6-EA11F3A12C19}"/>
            </c:ext>
          </c:extLst>
        </c:ser>
        <c:ser>
          <c:idx val="1"/>
          <c:order val="1"/>
          <c:tx>
            <c:strRef>
              <c:f>MATRIX!$E$4</c:f>
              <c:strCache>
                <c:ptCount val="1"/>
                <c:pt idx="0">
                  <c:v>HM OTHER GREEKS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MATRIX!$C$5:$C$31</c:f>
              <c:strCache>
                <c:ptCount val="27"/>
                <c:pt idx="0">
                  <c:v>ENA GAS</c:v>
                </c:pt>
                <c:pt idx="1">
                  <c:v>ENA POWER</c:v>
                </c:pt>
                <c:pt idx="2">
                  <c:v>CROSS COMMODITY</c:v>
                </c:pt>
                <c:pt idx="3">
                  <c:v>ENRON METALS</c:v>
                </c:pt>
                <c:pt idx="4">
                  <c:v>EUROPEAN GAS</c:v>
                </c:pt>
                <c:pt idx="5">
                  <c:v>U.K. POWER</c:v>
                </c:pt>
                <c:pt idx="6">
                  <c:v>CONT. POWER</c:v>
                </c:pt>
                <c:pt idx="7">
                  <c:v>NORDIC POWER</c:v>
                </c:pt>
                <c:pt idx="8">
                  <c:v>ENRON CREDIT</c:v>
                </c:pt>
                <c:pt idx="9">
                  <c:v>DEBT TRADING</c:v>
                </c:pt>
                <c:pt idx="10">
                  <c:v>GLOBAL PRODUCTS</c:v>
                </c:pt>
                <c:pt idx="11">
                  <c:v>EQUITY TRADING</c:v>
                </c:pt>
                <c:pt idx="12">
                  <c:v>SOFT COMMODITIES</c:v>
                </c:pt>
                <c:pt idx="13">
                  <c:v>GRAIN TRADING</c:v>
                </c:pt>
                <c:pt idx="14">
                  <c:v>MEAT TRADING</c:v>
                </c:pt>
                <c:pt idx="15">
                  <c:v>FX / INT RATE</c:v>
                </c:pt>
                <c:pt idx="16">
                  <c:v>WEATHER</c:v>
                </c:pt>
                <c:pt idx="17">
                  <c:v>COAL</c:v>
                </c:pt>
                <c:pt idx="18">
                  <c:v>EMISSIONS</c:v>
                </c:pt>
                <c:pt idx="19">
                  <c:v>PULP &amp; PAPER</c:v>
                </c:pt>
                <c:pt idx="20">
                  <c:v>LUMBER</c:v>
                </c:pt>
                <c:pt idx="21">
                  <c:v>SO CONE GAS</c:v>
                </c:pt>
                <c:pt idx="22">
                  <c:v>SO CONE POWER</c:v>
                </c:pt>
                <c:pt idx="23">
                  <c:v>AUSTRALIA POWER</c:v>
                </c:pt>
                <c:pt idx="24">
                  <c:v>BANDWIDTH</c:v>
                </c:pt>
                <c:pt idx="25">
                  <c:v>ADVERTISING</c:v>
                </c:pt>
                <c:pt idx="26">
                  <c:v>EES</c:v>
                </c:pt>
              </c:strCache>
            </c:strRef>
          </c:cat>
          <c:val>
            <c:numRef>
              <c:f>MATRIX!$E$5:$E$31</c:f>
              <c:numCache>
                <c:formatCode>#,##0</c:formatCode>
                <c:ptCount val="27"/>
                <c:pt idx="0">
                  <c:v>-18437.591959999998</c:v>
                </c:pt>
                <c:pt idx="1">
                  <c:v>-3122.0286599999999</c:v>
                </c:pt>
                <c:pt idx="2">
                  <c:v>43.007299999999994</c:v>
                </c:pt>
                <c:pt idx="3">
                  <c:v>0</c:v>
                </c:pt>
                <c:pt idx="4">
                  <c:v>16.589290000000027</c:v>
                </c:pt>
                <c:pt idx="5">
                  <c:v>-2261.4298800000006</c:v>
                </c:pt>
                <c:pt idx="6">
                  <c:v>-247.90528999999995</c:v>
                </c:pt>
                <c:pt idx="7">
                  <c:v>18.536329999999957</c:v>
                </c:pt>
                <c:pt idx="8">
                  <c:v>6.4481599999999997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-533.96100000000001</c:v>
                </c:pt>
                <c:pt idx="17">
                  <c:v>-1.1285500000000059</c:v>
                </c:pt>
                <c:pt idx="18">
                  <c:v>-60.055519999999994</c:v>
                </c:pt>
                <c:pt idx="19">
                  <c:v>112.128</c:v>
                </c:pt>
                <c:pt idx="20">
                  <c:v>0</c:v>
                </c:pt>
                <c:pt idx="21">
                  <c:v>97.275000000000006</c:v>
                </c:pt>
                <c:pt idx="22">
                  <c:v>13.536</c:v>
                </c:pt>
                <c:pt idx="23">
                  <c:v>16.068899999999999</c:v>
                </c:pt>
                <c:pt idx="24">
                  <c:v>15.861080000000003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95-4318-BBC6-EA11F3A12C19}"/>
            </c:ext>
          </c:extLst>
        </c:ser>
        <c:ser>
          <c:idx val="2"/>
          <c:order val="2"/>
          <c:tx>
            <c:strRef>
              <c:f>MATRIX!$F$4</c:f>
              <c:strCache>
                <c:ptCount val="1"/>
                <c:pt idx="0">
                  <c:v>NEW DEALS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MATRIX!$C$5:$C$31</c:f>
              <c:strCache>
                <c:ptCount val="27"/>
                <c:pt idx="0">
                  <c:v>ENA GAS</c:v>
                </c:pt>
                <c:pt idx="1">
                  <c:v>ENA POWER</c:v>
                </c:pt>
                <c:pt idx="2">
                  <c:v>CROSS COMMODITY</c:v>
                </c:pt>
                <c:pt idx="3">
                  <c:v>ENRON METALS</c:v>
                </c:pt>
                <c:pt idx="4">
                  <c:v>EUROPEAN GAS</c:v>
                </c:pt>
                <c:pt idx="5">
                  <c:v>U.K. POWER</c:v>
                </c:pt>
                <c:pt idx="6">
                  <c:v>CONT. POWER</c:v>
                </c:pt>
                <c:pt idx="7">
                  <c:v>NORDIC POWER</c:v>
                </c:pt>
                <c:pt idx="8">
                  <c:v>ENRON CREDIT</c:v>
                </c:pt>
                <c:pt idx="9">
                  <c:v>DEBT TRADING</c:v>
                </c:pt>
                <c:pt idx="10">
                  <c:v>GLOBAL PRODUCTS</c:v>
                </c:pt>
                <c:pt idx="11">
                  <c:v>EQUITY TRADING</c:v>
                </c:pt>
                <c:pt idx="12">
                  <c:v>SOFT COMMODITIES</c:v>
                </c:pt>
                <c:pt idx="13">
                  <c:v>GRAIN TRADING</c:v>
                </c:pt>
                <c:pt idx="14">
                  <c:v>MEAT TRADING</c:v>
                </c:pt>
                <c:pt idx="15">
                  <c:v>FX / INT RATE</c:v>
                </c:pt>
                <c:pt idx="16">
                  <c:v>WEATHER</c:v>
                </c:pt>
                <c:pt idx="17">
                  <c:v>COAL</c:v>
                </c:pt>
                <c:pt idx="18">
                  <c:v>EMISSIONS</c:v>
                </c:pt>
                <c:pt idx="19">
                  <c:v>PULP &amp; PAPER</c:v>
                </c:pt>
                <c:pt idx="20">
                  <c:v>LUMBER</c:v>
                </c:pt>
                <c:pt idx="21">
                  <c:v>SO CONE GAS</c:v>
                </c:pt>
                <c:pt idx="22">
                  <c:v>SO CONE POWER</c:v>
                </c:pt>
                <c:pt idx="23">
                  <c:v>AUSTRALIA POWER</c:v>
                </c:pt>
                <c:pt idx="24">
                  <c:v>BANDWIDTH</c:v>
                </c:pt>
                <c:pt idx="25">
                  <c:v>ADVERTISING</c:v>
                </c:pt>
                <c:pt idx="26">
                  <c:v>EES</c:v>
                </c:pt>
              </c:strCache>
            </c:strRef>
          </c:cat>
          <c:val>
            <c:numRef>
              <c:f>MATRIX!$F$5:$F$31</c:f>
              <c:numCache>
                <c:formatCode>#,##0</c:formatCode>
                <c:ptCount val="27"/>
                <c:pt idx="0">
                  <c:v>45569.958500000001</c:v>
                </c:pt>
                <c:pt idx="1">
                  <c:v>7959.7634800000005</c:v>
                </c:pt>
                <c:pt idx="2">
                  <c:v>-1710.60195</c:v>
                </c:pt>
                <c:pt idx="3">
                  <c:v>0</c:v>
                </c:pt>
                <c:pt idx="4">
                  <c:v>-415.62177000000003</c:v>
                </c:pt>
                <c:pt idx="5">
                  <c:v>1797.4332899999999</c:v>
                </c:pt>
                <c:pt idx="6">
                  <c:v>34903.373100000004</c:v>
                </c:pt>
                <c:pt idx="7">
                  <c:v>1013.25806</c:v>
                </c:pt>
                <c:pt idx="8">
                  <c:v>-6.9260399999999995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943.43399999999997</c:v>
                </c:pt>
                <c:pt idx="17">
                  <c:v>2246.90058</c:v>
                </c:pt>
                <c:pt idx="18">
                  <c:v>49.420499999999997</c:v>
                </c:pt>
                <c:pt idx="19">
                  <c:v>2735.1610000000001</c:v>
                </c:pt>
                <c:pt idx="20">
                  <c:v>38.664999999999999</c:v>
                </c:pt>
                <c:pt idx="21">
                  <c:v>0</c:v>
                </c:pt>
                <c:pt idx="22">
                  <c:v>-4.6020000000000003</c:v>
                </c:pt>
                <c:pt idx="23">
                  <c:v>263.99198999999999</c:v>
                </c:pt>
                <c:pt idx="24">
                  <c:v>14.88552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95-4318-BBC6-EA11F3A12C19}"/>
            </c:ext>
          </c:extLst>
        </c:ser>
        <c:ser>
          <c:idx val="3"/>
          <c:order val="3"/>
          <c:tx>
            <c:strRef>
              <c:f>MATRIX!$G$4</c:f>
              <c:strCache>
                <c:ptCount val="1"/>
                <c:pt idx="0">
                  <c:v>OTHER P&amp;L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MATRIX!$C$5:$C$31</c:f>
              <c:strCache>
                <c:ptCount val="27"/>
                <c:pt idx="0">
                  <c:v>ENA GAS</c:v>
                </c:pt>
                <c:pt idx="1">
                  <c:v>ENA POWER</c:v>
                </c:pt>
                <c:pt idx="2">
                  <c:v>CROSS COMMODITY</c:v>
                </c:pt>
                <c:pt idx="3">
                  <c:v>ENRON METALS</c:v>
                </c:pt>
                <c:pt idx="4">
                  <c:v>EUROPEAN GAS</c:v>
                </c:pt>
                <c:pt idx="5">
                  <c:v>U.K. POWER</c:v>
                </c:pt>
                <c:pt idx="6">
                  <c:v>CONT. POWER</c:v>
                </c:pt>
                <c:pt idx="7">
                  <c:v>NORDIC POWER</c:v>
                </c:pt>
                <c:pt idx="8">
                  <c:v>ENRON CREDIT</c:v>
                </c:pt>
                <c:pt idx="9">
                  <c:v>DEBT TRADING</c:v>
                </c:pt>
                <c:pt idx="10">
                  <c:v>GLOBAL PRODUCTS</c:v>
                </c:pt>
                <c:pt idx="11">
                  <c:v>EQUITY TRADING</c:v>
                </c:pt>
                <c:pt idx="12">
                  <c:v>SOFT COMMODITIES</c:v>
                </c:pt>
                <c:pt idx="13">
                  <c:v>GRAIN TRADING</c:v>
                </c:pt>
                <c:pt idx="14">
                  <c:v>MEAT TRADING</c:v>
                </c:pt>
                <c:pt idx="15">
                  <c:v>FX / INT RATE</c:v>
                </c:pt>
                <c:pt idx="16">
                  <c:v>WEATHER</c:v>
                </c:pt>
                <c:pt idx="17">
                  <c:v>COAL</c:v>
                </c:pt>
                <c:pt idx="18">
                  <c:v>EMISSIONS</c:v>
                </c:pt>
                <c:pt idx="19">
                  <c:v>PULP &amp; PAPER</c:v>
                </c:pt>
                <c:pt idx="20">
                  <c:v>LUMBER</c:v>
                </c:pt>
                <c:pt idx="21">
                  <c:v>SO CONE GAS</c:v>
                </c:pt>
                <c:pt idx="22">
                  <c:v>SO CONE POWER</c:v>
                </c:pt>
                <c:pt idx="23">
                  <c:v>AUSTRALIA POWER</c:v>
                </c:pt>
                <c:pt idx="24">
                  <c:v>BANDWIDTH</c:v>
                </c:pt>
                <c:pt idx="25">
                  <c:v>ADVERTISING</c:v>
                </c:pt>
                <c:pt idx="26">
                  <c:v>EES</c:v>
                </c:pt>
              </c:strCache>
            </c:strRef>
          </c:cat>
          <c:val>
            <c:numRef>
              <c:f>MATRIX!$G$5:$G$31</c:f>
              <c:numCache>
                <c:formatCode>#,##0</c:formatCode>
                <c:ptCount val="27"/>
                <c:pt idx="0">
                  <c:v>-1397.1010173999994</c:v>
                </c:pt>
                <c:pt idx="1">
                  <c:v>25525.128989999997</c:v>
                </c:pt>
                <c:pt idx="2">
                  <c:v>-6.3078000000000101</c:v>
                </c:pt>
                <c:pt idx="3">
                  <c:v>0</c:v>
                </c:pt>
                <c:pt idx="4">
                  <c:v>-1151.71191</c:v>
                </c:pt>
                <c:pt idx="5">
                  <c:v>-28.872689999999899</c:v>
                </c:pt>
                <c:pt idx="6">
                  <c:v>393.00092999999998</c:v>
                </c:pt>
                <c:pt idx="7">
                  <c:v>-228.70307</c:v>
                </c:pt>
                <c:pt idx="8">
                  <c:v>2.66486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-200.375</c:v>
                </c:pt>
                <c:pt idx="17">
                  <c:v>-20.672499999999999</c:v>
                </c:pt>
                <c:pt idx="18">
                  <c:v>-16.675000000000001</c:v>
                </c:pt>
                <c:pt idx="19">
                  <c:v>113.48699999999999</c:v>
                </c:pt>
                <c:pt idx="20">
                  <c:v>0</c:v>
                </c:pt>
                <c:pt idx="21">
                  <c:v>0.112</c:v>
                </c:pt>
                <c:pt idx="22">
                  <c:v>0</c:v>
                </c:pt>
                <c:pt idx="23">
                  <c:v>17.584570000000003</c:v>
                </c:pt>
                <c:pt idx="24">
                  <c:v>-3410.4858599999998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95-4318-BBC6-EA11F3A12C19}"/>
            </c:ext>
          </c:extLst>
        </c:ser>
        <c:ser>
          <c:idx val="4"/>
          <c:order val="4"/>
          <c:tx>
            <c:strRef>
              <c:f>MATRIX!$H$4</c:f>
              <c:strCache>
                <c:ptCount val="1"/>
                <c:pt idx="0">
                  <c:v>PRUDENCY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MATRIX!$C$5:$C$31</c:f>
              <c:strCache>
                <c:ptCount val="27"/>
                <c:pt idx="0">
                  <c:v>ENA GAS</c:v>
                </c:pt>
                <c:pt idx="1">
                  <c:v>ENA POWER</c:v>
                </c:pt>
                <c:pt idx="2">
                  <c:v>CROSS COMMODITY</c:v>
                </c:pt>
                <c:pt idx="3">
                  <c:v>ENRON METALS</c:v>
                </c:pt>
                <c:pt idx="4">
                  <c:v>EUROPEAN GAS</c:v>
                </c:pt>
                <c:pt idx="5">
                  <c:v>U.K. POWER</c:v>
                </c:pt>
                <c:pt idx="6">
                  <c:v>CONT. POWER</c:v>
                </c:pt>
                <c:pt idx="7">
                  <c:v>NORDIC POWER</c:v>
                </c:pt>
                <c:pt idx="8">
                  <c:v>ENRON CREDIT</c:v>
                </c:pt>
                <c:pt idx="9">
                  <c:v>DEBT TRADING</c:v>
                </c:pt>
                <c:pt idx="10">
                  <c:v>GLOBAL PRODUCTS</c:v>
                </c:pt>
                <c:pt idx="11">
                  <c:v>EQUITY TRADING</c:v>
                </c:pt>
                <c:pt idx="12">
                  <c:v>SOFT COMMODITIES</c:v>
                </c:pt>
                <c:pt idx="13">
                  <c:v>GRAIN TRADING</c:v>
                </c:pt>
                <c:pt idx="14">
                  <c:v>MEAT TRADING</c:v>
                </c:pt>
                <c:pt idx="15">
                  <c:v>FX / INT RATE</c:v>
                </c:pt>
                <c:pt idx="16">
                  <c:v>WEATHER</c:v>
                </c:pt>
                <c:pt idx="17">
                  <c:v>COAL</c:v>
                </c:pt>
                <c:pt idx="18">
                  <c:v>EMISSIONS</c:v>
                </c:pt>
                <c:pt idx="19">
                  <c:v>PULP &amp; PAPER</c:v>
                </c:pt>
                <c:pt idx="20">
                  <c:v>LUMBER</c:v>
                </c:pt>
                <c:pt idx="21">
                  <c:v>SO CONE GAS</c:v>
                </c:pt>
                <c:pt idx="22">
                  <c:v>SO CONE POWER</c:v>
                </c:pt>
                <c:pt idx="23">
                  <c:v>AUSTRALIA POWER</c:v>
                </c:pt>
                <c:pt idx="24">
                  <c:v>BANDWIDTH</c:v>
                </c:pt>
                <c:pt idx="25">
                  <c:v>ADVERTISING</c:v>
                </c:pt>
                <c:pt idx="26">
                  <c:v>EES</c:v>
                </c:pt>
              </c:strCache>
            </c:strRef>
          </c:cat>
          <c:val>
            <c:numRef>
              <c:f>MATRIX!$H$5:$H$31</c:f>
              <c:numCache>
                <c:formatCode>#,##0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18322.377780000003</c:v>
                </c:pt>
                <c:pt idx="5">
                  <c:v>46619.662560000004</c:v>
                </c:pt>
                <c:pt idx="6">
                  <c:v>1516.35104</c:v>
                </c:pt>
                <c:pt idx="7">
                  <c:v>1493.8575600000001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-26.045900000000003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95-4318-BBC6-EA11F3A12C19}"/>
            </c:ext>
          </c:extLst>
        </c:ser>
        <c:ser>
          <c:idx val="9"/>
          <c:order val="5"/>
          <c:tx>
            <c:strRef>
              <c:f>MATRIX!$J$4</c:f>
              <c:strCache>
                <c:ptCount val="1"/>
                <c:pt idx="0">
                  <c:v>NO BREAKDOWN AVAILABLE</c:v>
                </c:pt>
              </c:strCache>
            </c:strRef>
          </c:tx>
          <c:spPr>
            <a:solidFill>
              <a:srgbClr val="3399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MATRIX!$C$5:$C$31</c:f>
              <c:strCache>
                <c:ptCount val="27"/>
                <c:pt idx="0">
                  <c:v>ENA GAS</c:v>
                </c:pt>
                <c:pt idx="1">
                  <c:v>ENA POWER</c:v>
                </c:pt>
                <c:pt idx="2">
                  <c:v>CROSS COMMODITY</c:v>
                </c:pt>
                <c:pt idx="3">
                  <c:v>ENRON METALS</c:v>
                </c:pt>
                <c:pt idx="4">
                  <c:v>EUROPEAN GAS</c:v>
                </c:pt>
                <c:pt idx="5">
                  <c:v>U.K. POWER</c:v>
                </c:pt>
                <c:pt idx="6">
                  <c:v>CONT. POWER</c:v>
                </c:pt>
                <c:pt idx="7">
                  <c:v>NORDIC POWER</c:v>
                </c:pt>
                <c:pt idx="8">
                  <c:v>ENRON CREDIT</c:v>
                </c:pt>
                <c:pt idx="9">
                  <c:v>DEBT TRADING</c:v>
                </c:pt>
                <c:pt idx="10">
                  <c:v>GLOBAL PRODUCTS</c:v>
                </c:pt>
                <c:pt idx="11">
                  <c:v>EQUITY TRADING</c:v>
                </c:pt>
                <c:pt idx="12">
                  <c:v>SOFT COMMODITIES</c:v>
                </c:pt>
                <c:pt idx="13">
                  <c:v>GRAIN TRADING</c:v>
                </c:pt>
                <c:pt idx="14">
                  <c:v>MEAT TRADING</c:v>
                </c:pt>
                <c:pt idx="15">
                  <c:v>FX / INT RATE</c:v>
                </c:pt>
                <c:pt idx="16">
                  <c:v>WEATHER</c:v>
                </c:pt>
                <c:pt idx="17">
                  <c:v>COAL</c:v>
                </c:pt>
                <c:pt idx="18">
                  <c:v>EMISSIONS</c:v>
                </c:pt>
                <c:pt idx="19">
                  <c:v>PULP &amp; PAPER</c:v>
                </c:pt>
                <c:pt idx="20">
                  <c:v>LUMBER</c:v>
                </c:pt>
                <c:pt idx="21">
                  <c:v>SO CONE GAS</c:v>
                </c:pt>
                <c:pt idx="22">
                  <c:v>SO CONE POWER</c:v>
                </c:pt>
                <c:pt idx="23">
                  <c:v>AUSTRALIA POWER</c:v>
                </c:pt>
                <c:pt idx="24">
                  <c:v>BANDWIDTH</c:v>
                </c:pt>
                <c:pt idx="25">
                  <c:v>ADVERTISING</c:v>
                </c:pt>
                <c:pt idx="26">
                  <c:v>EES</c:v>
                </c:pt>
              </c:strCache>
            </c:strRef>
          </c:cat>
          <c:val>
            <c:numRef>
              <c:f>MATRIX!$J$5:$J$31</c:f>
              <c:numCache>
                <c:formatCode>#,##0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21233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1059.2363500000001</c:v>
                </c:pt>
                <c:pt idx="10">
                  <c:v>35922.74093</c:v>
                </c:pt>
                <c:pt idx="11">
                  <c:v>8860.436310000001</c:v>
                </c:pt>
                <c:pt idx="12">
                  <c:v>-49.978399999999901</c:v>
                </c:pt>
                <c:pt idx="13">
                  <c:v>21.254750000000001</c:v>
                </c:pt>
                <c:pt idx="14">
                  <c:v>0.1225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50789.021207445199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95-4318-BBC6-EA11F3A12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6885311"/>
        <c:axId val="1"/>
        <c:axId val="0"/>
      </c:bar3DChart>
      <c:catAx>
        <c:axId val="2116885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Small Fonts"/>
                <a:ea typeface="Small Fonts"/>
                <a:cs typeface="Small Font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Small Fonts"/>
                <a:ea typeface="Small Fonts"/>
                <a:cs typeface="Small Fonts"/>
              </a:defRPr>
            </a:pPr>
            <a:endParaRPr lang="en-US"/>
          </a:p>
        </c:txPr>
        <c:crossAx val="2116885311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261931187569366"/>
          <c:y val="0.4926590538336052"/>
          <c:w val="0.18645948945615981"/>
          <c:h val="0.158238172920065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BE48F89-7C06-1F67-C173-FB9706778C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F2C654F7-F3CC-698F-E43A-E01AE3807F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9"/>
  <sheetViews>
    <sheetView zoomScale="75" workbookViewId="0">
      <selection activeCell="A22" sqref="A22:B32"/>
    </sheetView>
  </sheetViews>
  <sheetFormatPr defaultRowHeight="10.5" x14ac:dyDescent="0.15"/>
  <cols>
    <col min="1" max="1" width="45.1640625" customWidth="1"/>
    <col min="2" max="2" width="37.6640625" customWidth="1"/>
    <col min="3" max="3" width="36.6640625" customWidth="1"/>
  </cols>
  <sheetData>
    <row r="2" spans="1:3" x14ac:dyDescent="0.15">
      <c r="A2" t="s">
        <v>22</v>
      </c>
      <c r="B2" s="20" t="s">
        <v>308</v>
      </c>
    </row>
    <row r="3" spans="1:3" x14ac:dyDescent="0.15">
      <c r="B3" s="20"/>
    </row>
    <row r="4" spans="1:3" x14ac:dyDescent="0.15">
      <c r="A4" t="s">
        <v>2</v>
      </c>
      <c r="B4" s="25" t="s">
        <v>311</v>
      </c>
    </row>
    <row r="5" spans="1:3" x14ac:dyDescent="0.15">
      <c r="A5" t="s">
        <v>4</v>
      </c>
      <c r="B5" s="25" t="s">
        <v>311</v>
      </c>
    </row>
    <row r="6" spans="1:3" x14ac:dyDescent="0.15">
      <c r="A6" t="s">
        <v>7</v>
      </c>
      <c r="B6" s="25" t="s">
        <v>311</v>
      </c>
    </row>
    <row r="7" spans="1:3" x14ac:dyDescent="0.15">
      <c r="A7" t="s">
        <v>98</v>
      </c>
      <c r="B7" s="25" t="s">
        <v>311</v>
      </c>
    </row>
    <row r="8" spans="1:3" x14ac:dyDescent="0.15">
      <c r="A8" t="s">
        <v>3</v>
      </c>
      <c r="B8" s="24" t="s">
        <v>309</v>
      </c>
      <c r="C8" s="24"/>
    </row>
    <row r="9" spans="1:3" x14ac:dyDescent="0.15">
      <c r="A9" t="s">
        <v>70</v>
      </c>
      <c r="B9" s="24" t="s">
        <v>309</v>
      </c>
      <c r="C9" s="24"/>
    </row>
    <row r="10" spans="1:3" x14ac:dyDescent="0.15">
      <c r="A10" t="s">
        <v>8</v>
      </c>
      <c r="B10" s="24" t="s">
        <v>309</v>
      </c>
      <c r="C10" s="24"/>
    </row>
    <row r="11" spans="1:3" x14ac:dyDescent="0.15">
      <c r="A11" t="s">
        <v>5</v>
      </c>
      <c r="B11" s="24" t="s">
        <v>309</v>
      </c>
      <c r="C11" s="24" t="s">
        <v>312</v>
      </c>
    </row>
    <row r="12" spans="1:3" x14ac:dyDescent="0.15">
      <c r="A12" t="s">
        <v>6</v>
      </c>
      <c r="B12" s="24" t="s">
        <v>309</v>
      </c>
      <c r="C12" s="24" t="s">
        <v>312</v>
      </c>
    </row>
    <row r="13" spans="1:3" x14ac:dyDescent="0.15">
      <c r="A13" t="s">
        <v>25</v>
      </c>
      <c r="B13" s="24" t="s">
        <v>309</v>
      </c>
      <c r="C13" s="24" t="s">
        <v>312</v>
      </c>
    </row>
    <row r="14" spans="1:3" x14ac:dyDescent="0.15">
      <c r="A14" t="s">
        <v>11</v>
      </c>
      <c r="B14" s="24" t="s">
        <v>309</v>
      </c>
      <c r="C14" s="24"/>
    </row>
    <row r="15" spans="1:3" x14ac:dyDescent="0.15">
      <c r="A15" t="s">
        <v>100</v>
      </c>
      <c r="B15" s="24" t="s">
        <v>309</v>
      </c>
      <c r="C15" s="24"/>
    </row>
    <row r="16" spans="1:3" x14ac:dyDescent="0.15">
      <c r="A16" t="s">
        <v>101</v>
      </c>
      <c r="B16" s="24" t="s">
        <v>309</v>
      </c>
      <c r="C16" s="24"/>
    </row>
    <row r="17" spans="1:3" x14ac:dyDescent="0.15">
      <c r="A17" t="s">
        <v>0</v>
      </c>
      <c r="B17" s="23" t="s">
        <v>306</v>
      </c>
      <c r="C17" s="23"/>
    </row>
    <row r="18" spans="1:3" x14ac:dyDescent="0.15">
      <c r="A18" t="s">
        <v>21</v>
      </c>
      <c r="B18" s="22" t="s">
        <v>28</v>
      </c>
      <c r="C18" s="22" t="s">
        <v>313</v>
      </c>
    </row>
    <row r="19" spans="1:3" x14ac:dyDescent="0.15">
      <c r="A19" t="s">
        <v>27</v>
      </c>
      <c r="B19" s="22" t="s">
        <v>28</v>
      </c>
      <c r="C19" s="22" t="s">
        <v>313</v>
      </c>
    </row>
    <row r="20" spans="1:3" x14ac:dyDescent="0.15">
      <c r="A20" t="s">
        <v>28</v>
      </c>
      <c r="B20" s="22" t="s">
        <v>28</v>
      </c>
      <c r="C20" s="22" t="s">
        <v>313</v>
      </c>
    </row>
    <row r="21" spans="1:3" x14ac:dyDescent="0.15">
      <c r="A21" t="s">
        <v>102</v>
      </c>
      <c r="B21" s="22" t="s">
        <v>28</v>
      </c>
      <c r="C21" s="22" t="s">
        <v>313</v>
      </c>
    </row>
    <row r="22" spans="1:3" x14ac:dyDescent="0.15">
      <c r="A22" t="s">
        <v>23</v>
      </c>
      <c r="B22" s="1" t="s">
        <v>12</v>
      </c>
    </row>
    <row r="23" spans="1:3" x14ac:dyDescent="0.15">
      <c r="A23" t="s">
        <v>9</v>
      </c>
      <c r="B23" s="1" t="s">
        <v>12</v>
      </c>
    </row>
    <row r="24" spans="1:3" x14ac:dyDescent="0.15">
      <c r="A24" t="s">
        <v>10</v>
      </c>
      <c r="B24" s="1" t="s">
        <v>12</v>
      </c>
    </row>
    <row r="25" spans="1:3" x14ac:dyDescent="0.15">
      <c r="A25" t="s">
        <v>97</v>
      </c>
      <c r="B25" s="1" t="s">
        <v>12</v>
      </c>
    </row>
    <row r="26" spans="1:3" x14ac:dyDescent="0.15">
      <c r="A26" t="s">
        <v>24</v>
      </c>
      <c r="B26" s="1" t="s">
        <v>12</v>
      </c>
    </row>
    <row r="27" spans="1:3" x14ac:dyDescent="0.15">
      <c r="A27" t="s">
        <v>99</v>
      </c>
      <c r="B27" s="1" t="s">
        <v>12</v>
      </c>
    </row>
    <row r="28" spans="1:3" x14ac:dyDescent="0.15">
      <c r="A28" t="s">
        <v>12</v>
      </c>
      <c r="B28" s="1" t="s">
        <v>12</v>
      </c>
    </row>
    <row r="29" spans="1:3" x14ac:dyDescent="0.15">
      <c r="A29" t="s">
        <v>29</v>
      </c>
      <c r="B29" s="1" t="s">
        <v>12</v>
      </c>
    </row>
    <row r="30" spans="1:3" x14ac:dyDescent="0.15">
      <c r="A30" t="s">
        <v>103</v>
      </c>
      <c r="B30" s="1" t="s">
        <v>12</v>
      </c>
    </row>
    <row r="31" spans="1:3" x14ac:dyDescent="0.15">
      <c r="A31" t="s">
        <v>104</v>
      </c>
      <c r="B31" s="1" t="s">
        <v>12</v>
      </c>
    </row>
    <row r="32" spans="1:3" x14ac:dyDescent="0.15">
      <c r="A32" t="s">
        <v>105</v>
      </c>
      <c r="B32" s="1" t="s">
        <v>12</v>
      </c>
    </row>
    <row r="33" spans="1:3" x14ac:dyDescent="0.15">
      <c r="A33" t="s">
        <v>1</v>
      </c>
      <c r="B33" s="21" t="s">
        <v>314</v>
      </c>
    </row>
    <row r="34" spans="1:3" x14ac:dyDescent="0.15">
      <c r="B34" s="25"/>
    </row>
    <row r="35" spans="1:3" x14ac:dyDescent="0.15">
      <c r="A35" t="s">
        <v>42</v>
      </c>
      <c r="B35" s="3" t="s">
        <v>310</v>
      </c>
      <c r="C35" s="3"/>
    </row>
    <row r="36" spans="1:3" x14ac:dyDescent="0.15">
      <c r="A36" t="s">
        <v>26</v>
      </c>
      <c r="B36" s="3" t="s">
        <v>310</v>
      </c>
      <c r="C36" s="3"/>
    </row>
    <row r="37" spans="1:3" x14ac:dyDescent="0.15">
      <c r="A37" t="s">
        <v>43</v>
      </c>
      <c r="B37" s="3" t="s">
        <v>310</v>
      </c>
      <c r="C37" s="3"/>
    </row>
    <row r="38" spans="1:3" x14ac:dyDescent="0.15">
      <c r="A38" t="s">
        <v>44</v>
      </c>
      <c r="B38" s="3" t="s">
        <v>310</v>
      </c>
      <c r="C38" s="3"/>
    </row>
    <row r="39" spans="1:3" x14ac:dyDescent="0.15">
      <c r="A39" t="s">
        <v>40</v>
      </c>
      <c r="B39" s="3" t="s">
        <v>310</v>
      </c>
      <c r="C39" s="3"/>
    </row>
    <row r="40" spans="1:3" x14ac:dyDescent="0.15">
      <c r="A40" t="s">
        <v>45</v>
      </c>
      <c r="B40" s="3" t="s">
        <v>310</v>
      </c>
      <c r="C40" s="3"/>
    </row>
    <row r="41" spans="1:3" x14ac:dyDescent="0.15">
      <c r="A41" t="s">
        <v>30</v>
      </c>
      <c r="B41" s="3" t="s">
        <v>310</v>
      </c>
      <c r="C41" s="3"/>
    </row>
    <row r="42" spans="1:3" x14ac:dyDescent="0.15">
      <c r="A42" t="s">
        <v>31</v>
      </c>
      <c r="B42" s="3" t="s">
        <v>310</v>
      </c>
      <c r="C42" s="3"/>
    </row>
    <row r="43" spans="1:3" x14ac:dyDescent="0.15">
      <c r="A43" t="s">
        <v>32</v>
      </c>
      <c r="B43" s="3" t="s">
        <v>310</v>
      </c>
      <c r="C43" s="3"/>
    </row>
    <row r="44" spans="1:3" x14ac:dyDescent="0.15">
      <c r="A44" t="s">
        <v>33</v>
      </c>
      <c r="B44" s="3" t="s">
        <v>310</v>
      </c>
      <c r="C44" s="3"/>
    </row>
    <row r="45" spans="1:3" x14ac:dyDescent="0.15">
      <c r="A45" t="s">
        <v>34</v>
      </c>
      <c r="B45" s="3" t="s">
        <v>310</v>
      </c>
      <c r="C45" s="3"/>
    </row>
    <row r="46" spans="1:3" x14ac:dyDescent="0.15">
      <c r="A46" t="s">
        <v>35</v>
      </c>
      <c r="B46" s="3" t="s">
        <v>310</v>
      </c>
      <c r="C46" s="3"/>
    </row>
    <row r="47" spans="1:3" x14ac:dyDescent="0.15">
      <c r="A47" t="s">
        <v>36</v>
      </c>
      <c r="B47" s="3" t="s">
        <v>310</v>
      </c>
      <c r="C47" s="3"/>
    </row>
    <row r="48" spans="1:3" x14ac:dyDescent="0.15">
      <c r="A48" t="s">
        <v>46</v>
      </c>
      <c r="B48" s="3" t="s">
        <v>310</v>
      </c>
      <c r="C48" s="3"/>
    </row>
    <row r="49" spans="1:3" x14ac:dyDescent="0.15">
      <c r="A49" t="s">
        <v>47</v>
      </c>
      <c r="B49" s="3" t="s">
        <v>310</v>
      </c>
      <c r="C49" s="3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2"/>
  <sheetViews>
    <sheetView zoomScale="75" workbookViewId="0">
      <selection activeCell="M35" sqref="M35:M36"/>
    </sheetView>
  </sheetViews>
  <sheetFormatPr defaultRowHeight="9" x14ac:dyDescent="0.15"/>
  <cols>
    <col min="1" max="1" width="3" style="7" customWidth="1"/>
    <col min="2" max="2" width="2.83203125" style="8" customWidth="1"/>
    <col min="3" max="3" width="26.1640625" style="7" customWidth="1"/>
    <col min="4" max="4" width="10.1640625" style="7" customWidth="1"/>
    <col min="5" max="9" width="7.33203125" style="7" customWidth="1"/>
    <col min="10" max="10" width="10.5" style="7" customWidth="1"/>
    <col min="11" max="26" width="7.33203125" style="7" customWidth="1"/>
    <col min="27" max="42" width="9.33203125" style="7"/>
    <col min="43" max="43" width="3.1640625" style="7" customWidth="1"/>
    <col min="44" max="16384" width="9.33203125" style="7"/>
  </cols>
  <sheetData>
    <row r="1" spans="1:53" x14ac:dyDescent="0.15">
      <c r="N1" s="12" t="str">
        <f>VLOOKUP(N2,TRANSLATOR!$A$1:$B$49,2,FALSE)</f>
        <v>HM CURVE SHIFT</v>
      </c>
      <c r="O1" s="12" t="str">
        <f>VLOOKUP(O2,TRANSLATOR!$A$1:$B$49,2,FALSE)</f>
        <v>HM CURVE SHIFT</v>
      </c>
      <c r="P1" s="12" t="str">
        <f>VLOOKUP(P2,TRANSLATOR!$A$1:$B$49,2,FALSE)</f>
        <v>HM CURVE SHIFT</v>
      </c>
      <c r="Q1" s="12" t="str">
        <f>VLOOKUP(Q2,TRANSLATOR!$A$1:$B$49,2,FALSE)</f>
        <v>HM CURVE SHIFT</v>
      </c>
      <c r="R1" s="30" t="str">
        <f>VLOOKUP(R2,TRANSLATOR!$A$1:$B$49,2,FALSE)</f>
        <v>HM OTHER GREEKS</v>
      </c>
      <c r="S1" s="30" t="str">
        <f>VLOOKUP(S2,TRANSLATOR!$A$1:$B$49,2,FALSE)</f>
        <v>HM OTHER GREEKS</v>
      </c>
      <c r="T1" s="30" t="str">
        <f>VLOOKUP(T2,TRANSLATOR!$A$1:$B$49,2,FALSE)</f>
        <v>HM OTHER GREEKS</v>
      </c>
      <c r="U1" s="31" t="s">
        <v>309</v>
      </c>
      <c r="V1" s="30" t="str">
        <f>VLOOKUP(V2,TRANSLATOR!$A$1:$B$49,2,FALSE)</f>
        <v>HM OTHER GREEKS</v>
      </c>
      <c r="W1" s="30" t="str">
        <f>VLOOKUP(W2,TRANSLATOR!$A$1:$B$49,2,FALSE)</f>
        <v>HM OTHER GREEKS</v>
      </c>
      <c r="X1" s="30" t="str">
        <f>VLOOKUP(X2,TRANSLATOR!$A$1:$B$49,2,FALSE)</f>
        <v>HM OTHER GREEKS</v>
      </c>
      <c r="Y1" s="12" t="str">
        <f>VLOOKUP(Y2,TRANSLATOR!$A$1:$B$49,2,FALSE)</f>
        <v>NEW DEALS</v>
      </c>
      <c r="Z1" s="30" t="str">
        <f>VLOOKUP(Z2,TRANSLATOR!$A$1:$B$49,2,FALSE)</f>
        <v>OTHER P&amp;L</v>
      </c>
      <c r="AA1" s="30" t="str">
        <f>VLOOKUP(AA2,TRANSLATOR!$A$1:$B$49,2,FALSE)</f>
        <v>OTHER P&amp;L</v>
      </c>
      <c r="AB1" s="30" t="str">
        <f>VLOOKUP(AB2,TRANSLATOR!$A$1:$B$49,2,FALSE)</f>
        <v>OTHER P&amp;L</v>
      </c>
      <c r="AC1" s="30" t="str">
        <f>VLOOKUP(AC2,TRANSLATOR!$A$1:$B$49,2,FALSE)</f>
        <v>OTHER P&amp;L</v>
      </c>
      <c r="AD1" s="30" t="str">
        <f>VLOOKUP(AD2,TRANSLATOR!$A$1:$B$49,2,FALSE)</f>
        <v>OTHER P&amp;L</v>
      </c>
      <c r="AE1" s="30" t="str">
        <f>VLOOKUP(AE2,TRANSLATOR!$A$1:$B$49,2,FALSE)</f>
        <v>OTHER P&amp;L</v>
      </c>
      <c r="AF1" s="30" t="str">
        <f>VLOOKUP(AF2,TRANSLATOR!$A$1:$B$49,2,FALSE)</f>
        <v>OTHER P&amp;L</v>
      </c>
      <c r="AG1" s="30" t="str">
        <f>VLOOKUP(AG2,TRANSLATOR!$A$1:$B$49,2,FALSE)</f>
        <v>OTHER P&amp;L</v>
      </c>
      <c r="AH1" s="30" t="str">
        <f>VLOOKUP(AH2,TRANSLATOR!$A$1:$B$49,2,FALSE)</f>
        <v>OTHER P&amp;L</v>
      </c>
      <c r="AI1" s="30" t="str">
        <f>VLOOKUP(AI2,TRANSLATOR!$A$1:$B$49,2,FALSE)</f>
        <v>OTHER P&amp;L</v>
      </c>
      <c r="AJ1" s="30" t="str">
        <f>VLOOKUP(AJ2,TRANSLATOR!$A$1:$B$49,2,FALSE)</f>
        <v>OTHER P&amp;L</v>
      </c>
      <c r="AK1" s="12" t="str">
        <f>VLOOKUP(AK2,TRANSLATOR!$A$1:$B$49,2,FALSE)</f>
        <v>PRUDENCY</v>
      </c>
      <c r="AL1" s="31" t="s">
        <v>28</v>
      </c>
      <c r="AM1" s="7" t="s">
        <v>307</v>
      </c>
      <c r="AN1" s="28" t="str">
        <f>VLOOKUP(AN2,TRANSLATOR!$A$1:$B$49,2,FALSE)</f>
        <v>HM OTHER GREEKS</v>
      </c>
      <c r="AO1" s="28" t="str">
        <f>VLOOKUP(AO2,TRANSLATOR!$A$1:$B$49,2,FALSE)</f>
        <v>HM OTHER GREEKS</v>
      </c>
      <c r="AP1" s="28" t="str">
        <f>VLOOKUP(AP2,TRANSLATOR!$A$1:$B$49,2,FALSE)</f>
        <v>HM OTHER GREEKS</v>
      </c>
      <c r="AQ1" s="7" t="s">
        <v>307</v>
      </c>
      <c r="AR1" s="28" t="str">
        <f>VLOOKUP(AR2,TRANSLATOR!$A$1:$B$49,2,FALSE)</f>
        <v>ORIGINATIONS &amp; CREDIT RESERVE</v>
      </c>
      <c r="AS1" s="28" t="str">
        <f>VLOOKUP(AS2,TRANSLATOR!$A$1:$B$49,2,FALSE)</f>
        <v>ORIGINATIONS &amp; CREDIT RESERVE</v>
      </c>
      <c r="AT1" s="28" t="str">
        <f>VLOOKUP(AT2,TRANSLATOR!$A$1:$B$49,2,FALSE)</f>
        <v>ORIGINATIONS &amp; CREDIT RESERVE</v>
      </c>
      <c r="AU1" s="28" t="str">
        <f>VLOOKUP(AU2,TRANSLATOR!$A$1:$B$49,2,FALSE)</f>
        <v>ORIGINATIONS &amp; CREDIT RESERVE</v>
      </c>
      <c r="AV1" s="7" t="s">
        <v>307</v>
      </c>
    </row>
    <row r="2" spans="1:53" x14ac:dyDescent="0.15">
      <c r="D2" s="9"/>
      <c r="E2" s="9"/>
      <c r="F2" s="9"/>
      <c r="G2" s="9"/>
      <c r="H2" s="9"/>
      <c r="I2" s="9"/>
      <c r="J2" s="9"/>
      <c r="K2" s="19" t="s">
        <v>307</v>
      </c>
      <c r="L2" s="9" t="s">
        <v>22</v>
      </c>
      <c r="M2" s="7" t="s">
        <v>307</v>
      </c>
      <c r="N2" s="10" t="s">
        <v>2</v>
      </c>
      <c r="O2" s="10" t="s">
        <v>4</v>
      </c>
      <c r="P2" s="10" t="s">
        <v>7</v>
      </c>
      <c r="Q2" s="10" t="s">
        <v>98</v>
      </c>
      <c r="R2" s="32" t="s">
        <v>3</v>
      </c>
      <c r="S2" s="32" t="s">
        <v>70</v>
      </c>
      <c r="T2" s="32" t="s">
        <v>8</v>
      </c>
      <c r="U2" s="31" t="s">
        <v>315</v>
      </c>
      <c r="V2" s="32" t="s">
        <v>11</v>
      </c>
      <c r="W2" s="32" t="s">
        <v>100</v>
      </c>
      <c r="X2" s="32" t="s">
        <v>101</v>
      </c>
      <c r="Y2" s="10" t="s">
        <v>0</v>
      </c>
      <c r="Z2" s="32" t="s">
        <v>23</v>
      </c>
      <c r="AA2" s="32" t="s">
        <v>9</v>
      </c>
      <c r="AB2" s="32" t="s">
        <v>10</v>
      </c>
      <c r="AC2" s="32" t="s">
        <v>97</v>
      </c>
      <c r="AD2" s="32" t="s">
        <v>24</v>
      </c>
      <c r="AE2" s="32" t="s">
        <v>99</v>
      </c>
      <c r="AF2" s="32" t="s">
        <v>12</v>
      </c>
      <c r="AG2" s="32" t="s">
        <v>29</v>
      </c>
      <c r="AH2" s="32" t="s">
        <v>103</v>
      </c>
      <c r="AI2" s="32" t="s">
        <v>104</v>
      </c>
      <c r="AJ2" s="32" t="s">
        <v>105</v>
      </c>
      <c r="AK2" s="10" t="s">
        <v>1</v>
      </c>
      <c r="AL2" s="31" t="s">
        <v>28</v>
      </c>
      <c r="AM2" s="7" t="s">
        <v>307</v>
      </c>
      <c r="AN2" s="29" t="s">
        <v>5</v>
      </c>
      <c r="AO2" s="29" t="s">
        <v>6</v>
      </c>
      <c r="AP2" s="29" t="s">
        <v>25</v>
      </c>
      <c r="AQ2" s="26" t="s">
        <v>307</v>
      </c>
      <c r="AR2" s="29" t="s">
        <v>21</v>
      </c>
      <c r="AS2" s="29" t="s">
        <v>27</v>
      </c>
      <c r="AT2" s="29" t="s">
        <v>28</v>
      </c>
      <c r="AU2" s="29" t="s">
        <v>102</v>
      </c>
      <c r="AV2" s="26" t="s">
        <v>307</v>
      </c>
      <c r="AW2" s="26"/>
      <c r="AX2" s="26"/>
      <c r="AY2" s="26"/>
      <c r="AZ2" s="26"/>
      <c r="BA2" s="26"/>
    </row>
    <row r="3" spans="1:53" x14ac:dyDescent="0.15">
      <c r="K3" s="19" t="s">
        <v>307</v>
      </c>
      <c r="L3" s="15"/>
      <c r="N3" s="12"/>
      <c r="O3" s="12"/>
      <c r="P3" s="12"/>
      <c r="Q3" s="12"/>
      <c r="R3" s="30"/>
      <c r="S3" s="30"/>
      <c r="T3" s="30"/>
      <c r="U3" s="31"/>
      <c r="V3" s="30"/>
      <c r="W3" s="30"/>
      <c r="X3" s="30"/>
      <c r="Y3" s="12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12"/>
      <c r="AL3" s="31"/>
      <c r="AN3" s="28"/>
      <c r="AO3" s="28"/>
      <c r="AP3" s="28"/>
      <c r="AR3" s="28"/>
      <c r="AS3" s="28"/>
      <c r="AT3" s="28"/>
      <c r="AU3" s="28"/>
    </row>
    <row r="4" spans="1:53" x14ac:dyDescent="0.15">
      <c r="D4" s="11" t="s">
        <v>311</v>
      </c>
      <c r="E4" s="11" t="s">
        <v>309</v>
      </c>
      <c r="F4" s="11" t="s">
        <v>306</v>
      </c>
      <c r="G4" s="11" t="s">
        <v>12</v>
      </c>
      <c r="H4" s="11" t="s">
        <v>314</v>
      </c>
      <c r="I4" s="11" t="s">
        <v>316</v>
      </c>
      <c r="J4" s="11" t="s">
        <v>317</v>
      </c>
      <c r="K4" s="19" t="s">
        <v>307</v>
      </c>
      <c r="L4" s="16"/>
      <c r="M4" s="7" t="s">
        <v>307</v>
      </c>
      <c r="N4" s="12"/>
      <c r="O4" s="12"/>
      <c r="P4" s="12"/>
      <c r="Q4" s="12"/>
      <c r="R4" s="30"/>
      <c r="S4" s="30"/>
      <c r="T4" s="30"/>
      <c r="U4" s="31"/>
      <c r="V4" s="30"/>
      <c r="W4" s="30"/>
      <c r="X4" s="30"/>
      <c r="Y4" s="12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12"/>
      <c r="AL4" s="31"/>
      <c r="AN4" s="28"/>
      <c r="AO4" s="28"/>
      <c r="AP4" s="28"/>
      <c r="AR4" s="28"/>
      <c r="AS4" s="28"/>
      <c r="AT4" s="28"/>
      <c r="AU4" s="28"/>
    </row>
    <row r="5" spans="1:53" x14ac:dyDescent="0.15">
      <c r="A5" s="12" t="s">
        <v>260</v>
      </c>
      <c r="B5" s="8" t="s">
        <v>307</v>
      </c>
      <c r="C5" s="11" t="s">
        <v>261</v>
      </c>
      <c r="D5" s="14">
        <f>SUM(N5:Q5)</f>
        <v>-87773.579759999979</v>
      </c>
      <c r="E5" s="14">
        <f>SUM(R5:X5)</f>
        <v>-18437.591959999998</v>
      </c>
      <c r="F5" s="14">
        <f>Y5</f>
        <v>45569.958500000001</v>
      </c>
      <c r="G5" s="14">
        <f>SUM(Z5:AJ5)</f>
        <v>-1397.1010173999994</v>
      </c>
      <c r="H5" s="14">
        <f>AK5</f>
        <v>0</v>
      </c>
      <c r="I5" s="14">
        <f>AU5</f>
        <v>2293.1791600000001</v>
      </c>
      <c r="J5" s="14">
        <f>IF(SUM(D5:I5)=0,L5,0)</f>
        <v>0</v>
      </c>
      <c r="K5" s="19" t="s">
        <v>307</v>
      </c>
      <c r="L5" s="17">
        <f>IF(ISNA(VLOOKUP($A5&amp;L$2,'RAW DATA'!$A:$F,6,FALSE)),0,VLOOKUP($A5&amp;L$2,'RAW DATA'!$A:$F,6,FALSE))/1000</f>
        <v>-59598.120945200004</v>
      </c>
      <c r="N5" s="27">
        <f>IF(ISNA(VLOOKUP($A5&amp;N$2,'RAW DATA'!$A:$F,6,FALSE)),0,VLOOKUP($A5&amp;N$2,'RAW DATA'!$A:$F,6,FALSE))/1000</f>
        <v>-111643.72074999999</v>
      </c>
      <c r="O5" s="27">
        <f>IF(ISNA(VLOOKUP($A5&amp;O$2,'RAW DATA'!$A:$F,6,FALSE)),0,VLOOKUP($A5&amp;O$2,'RAW DATA'!$A:$F,6,FALSE))/1000</f>
        <v>1998.0753300000001</v>
      </c>
      <c r="P5" s="27">
        <f>IF(ISNA(VLOOKUP($A5&amp;P$2,'RAW DATA'!$A:$F,6,FALSE)),0,VLOOKUP($A5&amp;P$2,'RAW DATA'!$A:$F,6,FALSE))/1000</f>
        <v>7937.2858200000101</v>
      </c>
      <c r="Q5" s="27">
        <f>IF(ISNA(VLOOKUP($A5&amp;Q$2,'RAW DATA'!$A:$F,6,FALSE)),0,VLOOKUP($A5&amp;Q$2,'RAW DATA'!$A:$F,6,FALSE))/1000</f>
        <v>13934.779839999999</v>
      </c>
      <c r="R5" s="33">
        <f>IF(ISNA(VLOOKUP($A5&amp;R$2,'RAW DATA'!$A:$F,6,FALSE)),0,VLOOKUP($A5&amp;R$2,'RAW DATA'!$A:$F,6,FALSE))/1000</f>
        <v>5436.2552800000003</v>
      </c>
      <c r="S5" s="33">
        <f>IF(ISNA(VLOOKUP($A5&amp;S$2,'RAW DATA'!$A:$F,6,FALSE)),0,VLOOKUP($A5&amp;S$2,'RAW DATA'!$A:$F,6,FALSE))/1000</f>
        <v>0</v>
      </c>
      <c r="T5" s="33">
        <f>IF(ISNA(VLOOKUP($A5&amp;T$2,'RAW DATA'!$A:$F,6,FALSE)),0,VLOOKUP($A5&amp;T$2,'RAW DATA'!$A:$F,6,FALSE))/1000</f>
        <v>0</v>
      </c>
      <c r="U5" s="34">
        <f>AP5</f>
        <v>-14001.00259</v>
      </c>
      <c r="V5" s="33">
        <f>IF(ISNA(VLOOKUP($A5&amp;V$2,'RAW DATA'!$A:$F,6,FALSE)),0,VLOOKUP($A5&amp;V$2,'RAW DATA'!$A:$F,6,FALSE))/1000</f>
        <v>-7666.5823700000001</v>
      </c>
      <c r="W5" s="33">
        <f>IF(ISNA(VLOOKUP($A5&amp;W$2,'RAW DATA'!$A:$F,6,FALSE)),0,VLOOKUP($A5&amp;W$2,'RAW DATA'!$A:$F,6,FALSE))/1000</f>
        <v>-17.684999999999999</v>
      </c>
      <c r="X5" s="33">
        <f>IF(ISNA(VLOOKUP($A5&amp;X$2,'RAW DATA'!$A:$F,6,FALSE)),0,VLOOKUP($A5&amp;X$2,'RAW DATA'!$A:$F,6,FALSE))/1000</f>
        <v>-2188.57728</v>
      </c>
      <c r="Y5" s="27">
        <f>IF(ISNA(VLOOKUP($A5&amp;Y$2,'RAW DATA'!$A:$F,6,FALSE)),0,VLOOKUP($A5&amp;Y$2,'RAW DATA'!$A:$F,6,FALSE))/1000</f>
        <v>45569.958500000001</v>
      </c>
      <c r="Z5" s="33">
        <f>IF(ISNA(VLOOKUP($A5&amp;Z$2,'RAW DATA'!$A:$F,6,FALSE)),0,VLOOKUP($A5&amp;Z$2,'RAW DATA'!$A:$F,6,FALSE))/1000</f>
        <v>0</v>
      </c>
      <c r="AA5" s="33">
        <f>IF(ISNA(VLOOKUP($A5&amp;AA$2,'RAW DATA'!$A:$F,6,FALSE)),0,VLOOKUP($A5&amp;AA$2,'RAW DATA'!$A:$F,6,FALSE))/1000</f>
        <v>0</v>
      </c>
      <c r="AB5" s="33">
        <f>IF(ISNA(VLOOKUP($A5&amp;AB$2,'RAW DATA'!$A:$F,6,FALSE)),0,VLOOKUP($A5&amp;AB$2,'RAW DATA'!$A:$F,6,FALSE))/1000</f>
        <v>-1098.94507</v>
      </c>
      <c r="AC5" s="33">
        <f>IF(ISNA(VLOOKUP($A5&amp;AC$2,'RAW DATA'!$A:$F,6,FALSE)),0,VLOOKUP($A5&amp;AC$2,'RAW DATA'!$A:$F,6,FALSE))/1000</f>
        <v>-36.900039999999706</v>
      </c>
      <c r="AD5" s="33">
        <f>IF(ISNA(VLOOKUP($A5&amp;AD$2,'RAW DATA'!$A:$F,6,FALSE)),0,VLOOKUP($A5&amp;AD$2,'RAW DATA'!$A:$F,6,FALSE))/1000</f>
        <v>0</v>
      </c>
      <c r="AE5" s="33">
        <f>IF(ISNA(VLOOKUP($A5&amp;AE$2,'RAW DATA'!$A:$F,6,FALSE)),0,VLOOKUP($A5&amp;AE$2,'RAW DATA'!$A:$F,6,FALSE))/1000</f>
        <v>0</v>
      </c>
      <c r="AF5" s="33">
        <f>IF(ISNA(VLOOKUP($A5&amp;AF$2,'RAW DATA'!$A:$F,6,FALSE)),0,VLOOKUP($A5&amp;AF$2,'RAW DATA'!$A:$F,6,FALSE))/1000</f>
        <v>-2635.9033799999997</v>
      </c>
      <c r="AG5" s="33">
        <f>IF(ISNA(VLOOKUP($A5&amp;AG$2,'RAW DATA'!$A:$F,6,FALSE)),0,VLOOKUP($A5&amp;AG$2,'RAW DATA'!$A:$F,6,FALSE))/1000</f>
        <v>0</v>
      </c>
      <c r="AH5" s="33">
        <f>IF(ISNA(VLOOKUP($A5&amp;AH$2,'RAW DATA'!$A:$F,6,FALSE)),0,VLOOKUP($A5&amp;AH$2,'RAW DATA'!$A:$F,6,FALSE))/1000</f>
        <v>4105.2524100000001</v>
      </c>
      <c r="AI5" s="33">
        <f>IF(ISNA(VLOOKUP($A5&amp;AI$2,'RAW DATA'!$A:$F,6,FALSE)),0,VLOOKUP($A5&amp;AI$2,'RAW DATA'!$A:$F,6,FALSE))/1000</f>
        <v>87.35999000000001</v>
      </c>
      <c r="AJ5" s="33">
        <f>IF(ISNA(VLOOKUP($A5&amp;AJ$2,'RAW DATA'!$A:$F,6,FALSE)),0,VLOOKUP($A5&amp;AJ$2,'RAW DATA'!$A:$F,6,FALSE))/1000</f>
        <v>-1817.9649273999999</v>
      </c>
      <c r="AK5" s="27">
        <f>IF(ISNA(VLOOKUP($A5&amp;AK$2,'RAW DATA'!$A:$F,6,FALSE)),0,VLOOKUP($A5&amp;AK$2,'RAW DATA'!$A:$F,6,FALSE))/1000</f>
        <v>0</v>
      </c>
      <c r="AL5" s="34">
        <f>IF(AT5=0,SUM(AR5:AS5),AT5)</f>
        <v>4110.1632399999999</v>
      </c>
      <c r="AN5" s="17">
        <f>IF(ISNA(VLOOKUP($A5&amp;AN$2,'RAW DATA'!$A:$F,6,FALSE)),0,VLOOKUP($A5&amp;AN$2,'RAW DATA'!$A:$F,6,FALSE))/1000</f>
        <v>0</v>
      </c>
      <c r="AO5" s="17">
        <f>IF(ISNA(VLOOKUP($A5&amp;AO$2,'RAW DATA'!$A:$F,6,FALSE)),0,VLOOKUP($A5&amp;AO$2,'RAW DATA'!$A:$F,6,FALSE))/1000</f>
        <v>-14001.00259</v>
      </c>
      <c r="AP5" s="17">
        <f>IF(ISNA(VLOOKUP($A5&amp;AP$2,'RAW DATA'!$A:$F,6,FALSE)),0,VLOOKUP($A5&amp;AP$2,'RAW DATA'!$A:$F,6,FALSE))/1000</f>
        <v>-14001.00259</v>
      </c>
      <c r="AQ5" s="13"/>
      <c r="AR5" s="17">
        <f>IF(ISNA(VLOOKUP($A5&amp;AR$2,'RAW DATA'!$A:$F,6,FALSE)),0,VLOOKUP($A5&amp;AR$2,'RAW DATA'!$A:$F,6,FALSE))/1000</f>
        <v>0</v>
      </c>
      <c r="AS5" s="17">
        <f>IF(ISNA(VLOOKUP($A5&amp;AS$2,'RAW DATA'!$A:$F,6,FALSE)),0,VLOOKUP($A5&amp;AS$2,'RAW DATA'!$A:$F,6,FALSE))/1000</f>
        <v>4110.1632399999999</v>
      </c>
      <c r="AT5" s="17">
        <f>IF(ISNA(VLOOKUP($A5&amp;AT$2,'RAW DATA'!$A:$F,6,FALSE)),0,VLOOKUP($A5&amp;AT$2,'RAW DATA'!$A:$F,6,FALSE))/1000</f>
        <v>0</v>
      </c>
      <c r="AU5" s="17">
        <f>IF(ISNA(VLOOKUP($A5&amp;AU$2,'RAW DATA'!$A:$F,6,FALSE)),0,VLOOKUP($A5&amp;AU$2,'RAW DATA'!$A:$F,6,FALSE))/1000</f>
        <v>2293.1791600000001</v>
      </c>
      <c r="AV5" s="13"/>
      <c r="AW5" s="13"/>
      <c r="AX5" s="13"/>
      <c r="AY5" s="13"/>
      <c r="AZ5" s="13"/>
      <c r="BA5" s="13"/>
    </row>
    <row r="6" spans="1:53" x14ac:dyDescent="0.15">
      <c r="A6" s="12" t="s">
        <v>262</v>
      </c>
      <c r="B6" s="8" t="s">
        <v>307</v>
      </c>
      <c r="C6" s="11" t="s">
        <v>263</v>
      </c>
      <c r="D6" s="14">
        <f t="shared" ref="D6:D31" si="0">SUM(N6:Q6)</f>
        <v>15718.602679999989</v>
      </c>
      <c r="E6" s="14">
        <f t="shared" ref="E6:E31" si="1">SUM(R6:X6)</f>
        <v>-3122.0286599999999</v>
      </c>
      <c r="F6" s="14">
        <f t="shared" ref="F6:F31" si="2">Y6</f>
        <v>7959.7634800000005</v>
      </c>
      <c r="G6" s="14">
        <f t="shared" ref="G6:G31" si="3">SUM(Z6:AJ6)</f>
        <v>25525.128989999997</v>
      </c>
      <c r="H6" s="14">
        <f t="shared" ref="H6:H31" si="4">AK6</f>
        <v>0</v>
      </c>
      <c r="I6" s="14">
        <f t="shared" ref="I6:I31" si="5">AU6</f>
        <v>0</v>
      </c>
      <c r="J6" s="14">
        <f t="shared" ref="J6:J31" si="6">IF(SUM(D6:I6)=0,L6,0)</f>
        <v>0</v>
      </c>
      <c r="K6" s="19" t="s">
        <v>307</v>
      </c>
      <c r="L6" s="17">
        <f>IF(ISNA(VLOOKUP($A6&amp;L$2,'RAW DATA'!$A:$F,6,FALSE)),0,VLOOKUP($A6&amp;L$2,'RAW DATA'!$A:$F,6,FALSE))/1000</f>
        <v>46080.291986171702</v>
      </c>
      <c r="N6" s="27">
        <f>IF(ISNA(VLOOKUP($A6&amp;N$2,'RAW DATA'!$A:$F,6,FALSE)),0,VLOOKUP($A6&amp;N$2,'RAW DATA'!$A:$F,6,FALSE))/1000</f>
        <v>4638.0760499999897</v>
      </c>
      <c r="O6" s="27">
        <f>IF(ISNA(VLOOKUP($A6&amp;O$2,'RAW DATA'!$A:$F,6,FALSE)),0,VLOOKUP($A6&amp;O$2,'RAW DATA'!$A:$F,6,FALSE))/1000</f>
        <v>0</v>
      </c>
      <c r="P6" s="27">
        <f>IF(ISNA(VLOOKUP($A6&amp;P$2,'RAW DATA'!$A:$F,6,FALSE)),0,VLOOKUP($A6&amp;P$2,'RAW DATA'!$A:$F,6,FALSE))/1000</f>
        <v>11080.52663</v>
      </c>
      <c r="Q6" s="27">
        <f>IF(ISNA(VLOOKUP($A6&amp;Q$2,'RAW DATA'!$A:$F,6,FALSE)),0,VLOOKUP($A6&amp;Q$2,'RAW DATA'!$A:$F,6,FALSE))/1000</f>
        <v>0</v>
      </c>
      <c r="R6" s="33">
        <f>IF(ISNA(VLOOKUP($A6&amp;R$2,'RAW DATA'!$A:$F,6,FALSE)),0,VLOOKUP($A6&amp;R$2,'RAW DATA'!$A:$F,6,FALSE))/1000</f>
        <v>-2056.56988</v>
      </c>
      <c r="S6" s="33">
        <f>IF(ISNA(VLOOKUP($A6&amp;S$2,'RAW DATA'!$A:$F,6,FALSE)),0,VLOOKUP($A6&amp;S$2,'RAW DATA'!$A:$F,6,FALSE))/1000</f>
        <v>0</v>
      </c>
      <c r="T6" s="33">
        <f>IF(ISNA(VLOOKUP($A6&amp;T$2,'RAW DATA'!$A:$F,6,FALSE)),0,VLOOKUP($A6&amp;T$2,'RAW DATA'!$A:$F,6,FALSE))/1000</f>
        <v>0</v>
      </c>
      <c r="U6" s="34">
        <f t="shared" ref="U6:U31" si="7">AP6</f>
        <v>-2437.0907000000002</v>
      </c>
      <c r="V6" s="33">
        <f>IF(ISNA(VLOOKUP($A6&amp;V$2,'RAW DATA'!$A:$F,6,FALSE)),0,VLOOKUP($A6&amp;V$2,'RAW DATA'!$A:$F,6,FALSE))/1000</f>
        <v>1371.63192</v>
      </c>
      <c r="W6" s="33">
        <f>IF(ISNA(VLOOKUP($A6&amp;W$2,'RAW DATA'!$A:$F,6,FALSE)),0,VLOOKUP($A6&amp;W$2,'RAW DATA'!$A:$F,6,FALSE))/1000</f>
        <v>0</v>
      </c>
      <c r="X6" s="33">
        <f>IF(ISNA(VLOOKUP($A6&amp;X$2,'RAW DATA'!$A:$F,6,FALSE)),0,VLOOKUP($A6&amp;X$2,'RAW DATA'!$A:$F,6,FALSE))/1000</f>
        <v>0</v>
      </c>
      <c r="Y6" s="27">
        <f>IF(ISNA(VLOOKUP($A6&amp;Y$2,'RAW DATA'!$A:$F,6,FALSE)),0,VLOOKUP($A6&amp;Y$2,'RAW DATA'!$A:$F,6,FALSE))/1000</f>
        <v>7959.7634800000005</v>
      </c>
      <c r="Z6" s="33">
        <f>IF(ISNA(VLOOKUP($A6&amp;Z$2,'RAW DATA'!$A:$F,6,FALSE)),0,VLOOKUP($A6&amp;Z$2,'RAW DATA'!$A:$F,6,FALSE))/1000</f>
        <v>-3441.0419500000003</v>
      </c>
      <c r="AA6" s="33">
        <f>IF(ISNA(VLOOKUP($A6&amp;AA$2,'RAW DATA'!$A:$F,6,FALSE)),0,VLOOKUP($A6&amp;AA$2,'RAW DATA'!$A:$F,6,FALSE))/1000</f>
        <v>1056.2881299999999</v>
      </c>
      <c r="AB6" s="33">
        <f>IF(ISNA(VLOOKUP($A6&amp;AB$2,'RAW DATA'!$A:$F,6,FALSE)),0,VLOOKUP($A6&amp;AB$2,'RAW DATA'!$A:$F,6,FALSE))/1000</f>
        <v>-748.36853000000008</v>
      </c>
      <c r="AC6" s="33">
        <f>IF(ISNA(VLOOKUP($A6&amp;AC$2,'RAW DATA'!$A:$F,6,FALSE)),0,VLOOKUP($A6&amp;AC$2,'RAW DATA'!$A:$F,6,FALSE))/1000</f>
        <v>0</v>
      </c>
      <c r="AD6" s="33">
        <f>IF(ISNA(VLOOKUP($A6&amp;AD$2,'RAW DATA'!$A:$F,6,FALSE)),0,VLOOKUP($A6&amp;AD$2,'RAW DATA'!$A:$F,6,FALSE))/1000</f>
        <v>0</v>
      </c>
      <c r="AE6" s="33">
        <f>IF(ISNA(VLOOKUP($A6&amp;AE$2,'RAW DATA'!$A:$F,6,FALSE)),0,VLOOKUP($A6&amp;AE$2,'RAW DATA'!$A:$F,6,FALSE))/1000</f>
        <v>0</v>
      </c>
      <c r="AF6" s="33">
        <f>IF(ISNA(VLOOKUP($A6&amp;AF$2,'RAW DATA'!$A:$F,6,FALSE)),0,VLOOKUP($A6&amp;AF$2,'RAW DATA'!$A:$F,6,FALSE))/1000</f>
        <v>1563.2937299999999</v>
      </c>
      <c r="AG6" s="33">
        <f>IF(ISNA(VLOOKUP($A6&amp;AG$2,'RAW DATA'!$A:$F,6,FALSE)),0,VLOOKUP($A6&amp;AG$2,'RAW DATA'!$A:$F,6,FALSE))/1000</f>
        <v>27094.957609999998</v>
      </c>
      <c r="AH6" s="33">
        <f>IF(ISNA(VLOOKUP($A6&amp;AH$2,'RAW DATA'!$A:$F,6,FALSE)),0,VLOOKUP($A6&amp;AH$2,'RAW DATA'!$A:$F,6,FALSE))/1000</f>
        <v>0</v>
      </c>
      <c r="AI6" s="33">
        <f>IF(ISNA(VLOOKUP($A6&amp;AI$2,'RAW DATA'!$A:$F,6,FALSE)),0,VLOOKUP($A6&amp;AI$2,'RAW DATA'!$A:$F,6,FALSE))/1000</f>
        <v>0</v>
      </c>
      <c r="AJ6" s="33">
        <f>IF(ISNA(VLOOKUP($A6&amp;AJ$2,'RAW DATA'!$A:$F,6,FALSE)),0,VLOOKUP($A6&amp;AJ$2,'RAW DATA'!$A:$F,6,FALSE))/1000</f>
        <v>0</v>
      </c>
      <c r="AK6" s="27">
        <f>IF(ISNA(VLOOKUP($A6&amp;AK$2,'RAW DATA'!$A:$F,6,FALSE)),0,VLOOKUP($A6&amp;AK$2,'RAW DATA'!$A:$F,6,FALSE))/1000</f>
        <v>0</v>
      </c>
      <c r="AL6" s="34">
        <f t="shared" ref="AL6:AL31" si="8">IF(AT6=0,SUM(AR6:AS6),AT6)</f>
        <v>2288.4960000000001</v>
      </c>
      <c r="AN6" s="17">
        <f>IF(ISNA(VLOOKUP($A6&amp;AN$2,'RAW DATA'!$A:$F,6,FALSE)),0,VLOOKUP($A6&amp;AN$2,'RAW DATA'!$A:$F,6,FALSE))/1000</f>
        <v>0</v>
      </c>
      <c r="AO6" s="17">
        <f>IF(ISNA(VLOOKUP($A6&amp;AO$2,'RAW DATA'!$A:$F,6,FALSE)),0,VLOOKUP($A6&amp;AO$2,'RAW DATA'!$A:$F,6,FALSE))/1000</f>
        <v>-2437.0907000000002</v>
      </c>
      <c r="AP6" s="17">
        <f>IF(ISNA(VLOOKUP($A6&amp;AP$2,'RAW DATA'!$A:$F,6,FALSE)),0,VLOOKUP($A6&amp;AP$2,'RAW DATA'!$A:$F,6,FALSE))/1000</f>
        <v>-2437.0907000000002</v>
      </c>
      <c r="AQ6" s="13"/>
      <c r="AR6" s="17">
        <f>IF(ISNA(VLOOKUP($A6&amp;AR$2,'RAW DATA'!$A:$F,6,FALSE)),0,VLOOKUP($A6&amp;AR$2,'RAW DATA'!$A:$F,6,FALSE))/1000</f>
        <v>0</v>
      </c>
      <c r="AS6" s="17">
        <f>IF(ISNA(VLOOKUP($A6&amp;AS$2,'RAW DATA'!$A:$F,6,FALSE)),0,VLOOKUP($A6&amp;AS$2,'RAW DATA'!$A:$F,6,FALSE))/1000</f>
        <v>0</v>
      </c>
      <c r="AT6" s="17">
        <f>IF(ISNA(VLOOKUP($A6&amp;AT$2,'RAW DATA'!$A:$F,6,FALSE)),0,VLOOKUP($A6&amp;AT$2,'RAW DATA'!$A:$F,6,FALSE))/1000</f>
        <v>2288.4960000000001</v>
      </c>
      <c r="AU6" s="17">
        <f>IF(ISNA(VLOOKUP($A6&amp;AU$2,'RAW DATA'!$A:$F,6,FALSE)),0,VLOOKUP($A6&amp;AU$2,'RAW DATA'!$A:$F,6,FALSE))/1000</f>
        <v>0</v>
      </c>
      <c r="AV6" s="13"/>
      <c r="AW6" s="13"/>
      <c r="AX6" s="13"/>
      <c r="AY6" s="13"/>
      <c r="AZ6" s="13"/>
      <c r="BA6" s="13"/>
    </row>
    <row r="7" spans="1:53" x14ac:dyDescent="0.15">
      <c r="A7" s="12" t="s">
        <v>264</v>
      </c>
      <c r="B7" s="8" t="s">
        <v>307</v>
      </c>
      <c r="C7" s="11" t="s">
        <v>265</v>
      </c>
      <c r="D7" s="14">
        <f t="shared" si="0"/>
        <v>8927.0128399999994</v>
      </c>
      <c r="E7" s="14">
        <f t="shared" si="1"/>
        <v>43.007299999999994</v>
      </c>
      <c r="F7" s="14">
        <f t="shared" si="2"/>
        <v>-1710.60195</v>
      </c>
      <c r="G7" s="14">
        <f t="shared" si="3"/>
        <v>-6.3078000000000101</v>
      </c>
      <c r="H7" s="14">
        <f t="shared" si="4"/>
        <v>0</v>
      </c>
      <c r="I7" s="14">
        <f t="shared" si="5"/>
        <v>0</v>
      </c>
      <c r="J7" s="14">
        <f t="shared" si="6"/>
        <v>0</v>
      </c>
      <c r="K7" s="19" t="s">
        <v>307</v>
      </c>
      <c r="L7" s="17">
        <f>IF(ISNA(VLOOKUP($A7&amp;L$2,'RAW DATA'!$A:$F,6,FALSE)),0,VLOOKUP($A7&amp;L$2,'RAW DATA'!$A:$F,6,FALSE))/1000</f>
        <v>7352.9003600000005</v>
      </c>
      <c r="N7" s="27">
        <f>IF(ISNA(VLOOKUP($A7&amp;N$2,'RAW DATA'!$A:$F,6,FALSE)),0,VLOOKUP($A7&amp;N$2,'RAW DATA'!$A:$F,6,FALSE))/1000</f>
        <v>339.67106999999999</v>
      </c>
      <c r="O7" s="27">
        <f>IF(ISNA(VLOOKUP($A7&amp;O$2,'RAW DATA'!$A:$F,6,FALSE)),0,VLOOKUP($A7&amp;O$2,'RAW DATA'!$A:$F,6,FALSE))/1000</f>
        <v>0</v>
      </c>
      <c r="P7" s="27">
        <f>IF(ISNA(VLOOKUP($A7&amp;P$2,'RAW DATA'!$A:$F,6,FALSE)),0,VLOOKUP($A7&amp;P$2,'RAW DATA'!$A:$F,6,FALSE))/1000</f>
        <v>8587.3417699999991</v>
      </c>
      <c r="Q7" s="27">
        <f>IF(ISNA(VLOOKUP($A7&amp;Q$2,'RAW DATA'!$A:$F,6,FALSE)),0,VLOOKUP($A7&amp;Q$2,'RAW DATA'!$A:$F,6,FALSE))/1000</f>
        <v>0</v>
      </c>
      <c r="R7" s="33">
        <f>IF(ISNA(VLOOKUP($A7&amp;R$2,'RAW DATA'!$A:$F,6,FALSE)),0,VLOOKUP($A7&amp;R$2,'RAW DATA'!$A:$F,6,FALSE))/1000</f>
        <v>-7.5610100000000005</v>
      </c>
      <c r="S7" s="33">
        <f>IF(ISNA(VLOOKUP($A7&amp;S$2,'RAW DATA'!$A:$F,6,FALSE)),0,VLOOKUP($A7&amp;S$2,'RAW DATA'!$A:$F,6,FALSE))/1000</f>
        <v>0</v>
      </c>
      <c r="T7" s="33">
        <f>IF(ISNA(VLOOKUP($A7&amp;T$2,'RAW DATA'!$A:$F,6,FALSE)),0,VLOOKUP($A7&amp;T$2,'RAW DATA'!$A:$F,6,FALSE))/1000</f>
        <v>0</v>
      </c>
      <c r="U7" s="34">
        <f t="shared" si="7"/>
        <v>64.576279999999997</v>
      </c>
      <c r="V7" s="33">
        <f>IF(ISNA(VLOOKUP($A7&amp;V$2,'RAW DATA'!$A:$F,6,FALSE)),0,VLOOKUP($A7&amp;V$2,'RAW DATA'!$A:$F,6,FALSE))/1000</f>
        <v>-14.007969999999998</v>
      </c>
      <c r="W7" s="33">
        <f>IF(ISNA(VLOOKUP($A7&amp;W$2,'RAW DATA'!$A:$F,6,FALSE)),0,VLOOKUP($A7&amp;W$2,'RAW DATA'!$A:$F,6,FALSE))/1000</f>
        <v>0</v>
      </c>
      <c r="X7" s="33">
        <f>IF(ISNA(VLOOKUP($A7&amp;X$2,'RAW DATA'!$A:$F,6,FALSE)),0,VLOOKUP($A7&amp;X$2,'RAW DATA'!$A:$F,6,FALSE))/1000</f>
        <v>0</v>
      </c>
      <c r="Y7" s="27">
        <f>IF(ISNA(VLOOKUP($A7&amp;Y$2,'RAW DATA'!$A:$F,6,FALSE)),0,VLOOKUP($A7&amp;Y$2,'RAW DATA'!$A:$F,6,FALSE))/1000</f>
        <v>-1710.60195</v>
      </c>
      <c r="Z7" s="33">
        <f>IF(ISNA(VLOOKUP($A7&amp;Z$2,'RAW DATA'!$A:$F,6,FALSE)),0,VLOOKUP($A7&amp;Z$2,'RAW DATA'!$A:$F,6,FALSE))/1000</f>
        <v>0</v>
      </c>
      <c r="AA7" s="33">
        <f>IF(ISNA(VLOOKUP($A7&amp;AA$2,'RAW DATA'!$A:$F,6,FALSE)),0,VLOOKUP($A7&amp;AA$2,'RAW DATA'!$A:$F,6,FALSE))/1000</f>
        <v>0</v>
      </c>
      <c r="AB7" s="33">
        <f>IF(ISNA(VLOOKUP($A7&amp;AB$2,'RAW DATA'!$A:$F,6,FALSE)),0,VLOOKUP($A7&amp;AB$2,'RAW DATA'!$A:$F,6,FALSE))/1000</f>
        <v>0</v>
      </c>
      <c r="AC7" s="33">
        <f>IF(ISNA(VLOOKUP($A7&amp;AC$2,'RAW DATA'!$A:$F,6,FALSE)),0,VLOOKUP($A7&amp;AC$2,'RAW DATA'!$A:$F,6,FALSE))/1000</f>
        <v>0</v>
      </c>
      <c r="AD7" s="33">
        <f>IF(ISNA(VLOOKUP($A7&amp;AD$2,'RAW DATA'!$A:$F,6,FALSE)),0,VLOOKUP($A7&amp;AD$2,'RAW DATA'!$A:$F,6,FALSE))/1000</f>
        <v>0</v>
      </c>
      <c r="AE7" s="33">
        <f>IF(ISNA(VLOOKUP($A7&amp;AE$2,'RAW DATA'!$A:$F,6,FALSE)),0,VLOOKUP($A7&amp;AE$2,'RAW DATA'!$A:$F,6,FALSE))/1000</f>
        <v>0</v>
      </c>
      <c r="AF7" s="33">
        <f>IF(ISNA(VLOOKUP($A7&amp;AF$2,'RAW DATA'!$A:$F,6,FALSE)),0,VLOOKUP($A7&amp;AF$2,'RAW DATA'!$A:$F,6,FALSE))/1000</f>
        <v>-6.3078000000000101</v>
      </c>
      <c r="AG7" s="33">
        <f>IF(ISNA(VLOOKUP($A7&amp;AG$2,'RAW DATA'!$A:$F,6,FALSE)),0,VLOOKUP($A7&amp;AG$2,'RAW DATA'!$A:$F,6,FALSE))/1000</f>
        <v>0</v>
      </c>
      <c r="AH7" s="33">
        <f>IF(ISNA(VLOOKUP($A7&amp;AH$2,'RAW DATA'!$A:$F,6,FALSE)),0,VLOOKUP($A7&amp;AH$2,'RAW DATA'!$A:$F,6,FALSE))/1000</f>
        <v>0</v>
      </c>
      <c r="AI7" s="33">
        <f>IF(ISNA(VLOOKUP($A7&amp;AI$2,'RAW DATA'!$A:$F,6,FALSE)),0,VLOOKUP($A7&amp;AI$2,'RAW DATA'!$A:$F,6,FALSE))/1000</f>
        <v>0</v>
      </c>
      <c r="AJ7" s="33">
        <f>IF(ISNA(VLOOKUP($A7&amp;AJ$2,'RAW DATA'!$A:$F,6,FALSE)),0,VLOOKUP($A7&amp;AJ$2,'RAW DATA'!$A:$F,6,FALSE))/1000</f>
        <v>0</v>
      </c>
      <c r="AK7" s="27">
        <f>IF(ISNA(VLOOKUP($A7&amp;AK$2,'RAW DATA'!$A:$F,6,FALSE)),0,VLOOKUP($A7&amp;AK$2,'RAW DATA'!$A:$F,6,FALSE))/1000</f>
        <v>0</v>
      </c>
      <c r="AL7" s="34">
        <f t="shared" si="8"/>
        <v>0</v>
      </c>
      <c r="AN7" s="17">
        <f>IF(ISNA(VLOOKUP($A7&amp;AN$2,'RAW DATA'!$A:$F,6,FALSE)),0,VLOOKUP($A7&amp;AN$2,'RAW DATA'!$A:$F,6,FALSE))/1000</f>
        <v>0</v>
      </c>
      <c r="AO7" s="17">
        <f>IF(ISNA(VLOOKUP($A7&amp;AO$2,'RAW DATA'!$A:$F,6,FALSE)),0,VLOOKUP($A7&amp;AO$2,'RAW DATA'!$A:$F,6,FALSE))/1000</f>
        <v>64.576279999999997</v>
      </c>
      <c r="AP7" s="17">
        <f>IF(ISNA(VLOOKUP($A7&amp;AP$2,'RAW DATA'!$A:$F,6,FALSE)),0,VLOOKUP($A7&amp;AP$2,'RAW DATA'!$A:$F,6,FALSE))/1000</f>
        <v>64.576279999999997</v>
      </c>
      <c r="AQ7" s="13"/>
      <c r="AR7" s="17">
        <f>IF(ISNA(VLOOKUP($A7&amp;AR$2,'RAW DATA'!$A:$F,6,FALSE)),0,VLOOKUP($A7&amp;AR$2,'RAW DATA'!$A:$F,6,FALSE))/1000</f>
        <v>0</v>
      </c>
      <c r="AS7" s="17">
        <f>IF(ISNA(VLOOKUP($A7&amp;AS$2,'RAW DATA'!$A:$F,6,FALSE)),0,VLOOKUP($A7&amp;AS$2,'RAW DATA'!$A:$F,6,FALSE))/1000</f>
        <v>0</v>
      </c>
      <c r="AT7" s="17">
        <f>IF(ISNA(VLOOKUP($A7&amp;AT$2,'RAW DATA'!$A:$F,6,FALSE)),0,VLOOKUP($A7&amp;AT$2,'RAW DATA'!$A:$F,6,FALSE))/1000</f>
        <v>0</v>
      </c>
      <c r="AU7" s="17">
        <f>IF(ISNA(VLOOKUP($A7&amp;AU$2,'RAW DATA'!$A:$F,6,FALSE)),0,VLOOKUP($A7&amp;AU$2,'RAW DATA'!$A:$F,6,FALSE))/1000</f>
        <v>0</v>
      </c>
      <c r="AV7" s="13"/>
      <c r="AW7" s="13"/>
      <c r="AX7" s="13"/>
      <c r="AY7" s="13"/>
      <c r="AZ7" s="13"/>
      <c r="BA7" s="13"/>
    </row>
    <row r="8" spans="1:53" x14ac:dyDescent="0.15">
      <c r="A8" s="12" t="s">
        <v>266</v>
      </c>
      <c r="B8" s="8" t="s">
        <v>307</v>
      </c>
      <c r="C8" s="11" t="s">
        <v>267</v>
      </c>
      <c r="D8" s="14">
        <f t="shared" si="0"/>
        <v>0</v>
      </c>
      <c r="E8" s="14">
        <f t="shared" si="1"/>
        <v>0</v>
      </c>
      <c r="F8" s="14">
        <f t="shared" si="2"/>
        <v>0</v>
      </c>
      <c r="G8" s="14">
        <f t="shared" si="3"/>
        <v>0</v>
      </c>
      <c r="H8" s="14">
        <f t="shared" si="4"/>
        <v>0</v>
      </c>
      <c r="I8" s="14">
        <f t="shared" si="5"/>
        <v>0</v>
      </c>
      <c r="J8" s="14">
        <f t="shared" si="6"/>
        <v>21233</v>
      </c>
      <c r="K8" s="19" t="s">
        <v>307</v>
      </c>
      <c r="L8" s="17">
        <f>IF(ISNA(VLOOKUP($A8&amp;L$2,'RAW DATA'!$A:$F,6,FALSE)),0,VLOOKUP($A8&amp;L$2,'RAW DATA'!$A:$F,6,FALSE))/1000</f>
        <v>21233</v>
      </c>
      <c r="N8" s="27">
        <f>IF(ISNA(VLOOKUP($A8&amp;N$2,'RAW DATA'!$A:$F,6,FALSE)),0,VLOOKUP($A8&amp;N$2,'RAW DATA'!$A:$F,6,FALSE))/1000</f>
        <v>0</v>
      </c>
      <c r="O8" s="27">
        <f>IF(ISNA(VLOOKUP($A8&amp;O$2,'RAW DATA'!$A:$F,6,FALSE)),0,VLOOKUP($A8&amp;O$2,'RAW DATA'!$A:$F,6,FALSE))/1000</f>
        <v>0</v>
      </c>
      <c r="P8" s="27">
        <f>IF(ISNA(VLOOKUP($A8&amp;P$2,'RAW DATA'!$A:$F,6,FALSE)),0,VLOOKUP($A8&amp;P$2,'RAW DATA'!$A:$F,6,FALSE))/1000</f>
        <v>0</v>
      </c>
      <c r="Q8" s="27">
        <f>IF(ISNA(VLOOKUP($A8&amp;Q$2,'RAW DATA'!$A:$F,6,FALSE)),0,VLOOKUP($A8&amp;Q$2,'RAW DATA'!$A:$F,6,FALSE))/1000</f>
        <v>0</v>
      </c>
      <c r="R8" s="33">
        <f>IF(ISNA(VLOOKUP($A8&amp;R$2,'RAW DATA'!$A:$F,6,FALSE)),0,VLOOKUP($A8&amp;R$2,'RAW DATA'!$A:$F,6,FALSE))/1000</f>
        <v>0</v>
      </c>
      <c r="S8" s="33">
        <f>IF(ISNA(VLOOKUP($A8&amp;S$2,'RAW DATA'!$A:$F,6,FALSE)),0,VLOOKUP($A8&amp;S$2,'RAW DATA'!$A:$F,6,FALSE))/1000</f>
        <v>0</v>
      </c>
      <c r="T8" s="33">
        <f>IF(ISNA(VLOOKUP($A8&amp;T$2,'RAW DATA'!$A:$F,6,FALSE)),0,VLOOKUP($A8&amp;T$2,'RAW DATA'!$A:$F,6,FALSE))/1000</f>
        <v>0</v>
      </c>
      <c r="U8" s="34">
        <f t="shared" si="7"/>
        <v>0</v>
      </c>
      <c r="V8" s="33">
        <f>IF(ISNA(VLOOKUP($A8&amp;V$2,'RAW DATA'!$A:$F,6,FALSE)),0,VLOOKUP($A8&amp;V$2,'RAW DATA'!$A:$F,6,FALSE))/1000</f>
        <v>0</v>
      </c>
      <c r="W8" s="33">
        <f>IF(ISNA(VLOOKUP($A8&amp;W$2,'RAW DATA'!$A:$F,6,FALSE)),0,VLOOKUP($A8&amp;W$2,'RAW DATA'!$A:$F,6,FALSE))/1000</f>
        <v>0</v>
      </c>
      <c r="X8" s="33">
        <f>IF(ISNA(VLOOKUP($A8&amp;X$2,'RAW DATA'!$A:$F,6,FALSE)),0,VLOOKUP($A8&amp;X$2,'RAW DATA'!$A:$F,6,FALSE))/1000</f>
        <v>0</v>
      </c>
      <c r="Y8" s="27">
        <f>IF(ISNA(VLOOKUP($A8&amp;Y$2,'RAW DATA'!$A:$F,6,FALSE)),0,VLOOKUP($A8&amp;Y$2,'RAW DATA'!$A:$F,6,FALSE))/1000</f>
        <v>0</v>
      </c>
      <c r="Z8" s="33">
        <f>IF(ISNA(VLOOKUP($A8&amp;Z$2,'RAW DATA'!$A:$F,6,FALSE)),0,VLOOKUP($A8&amp;Z$2,'RAW DATA'!$A:$F,6,FALSE))/1000</f>
        <v>0</v>
      </c>
      <c r="AA8" s="33">
        <f>IF(ISNA(VLOOKUP($A8&amp;AA$2,'RAW DATA'!$A:$F,6,FALSE)),0,VLOOKUP($A8&amp;AA$2,'RAW DATA'!$A:$F,6,FALSE))/1000</f>
        <v>0</v>
      </c>
      <c r="AB8" s="33">
        <f>IF(ISNA(VLOOKUP($A8&amp;AB$2,'RAW DATA'!$A:$F,6,FALSE)),0,VLOOKUP($A8&amp;AB$2,'RAW DATA'!$A:$F,6,FALSE))/1000</f>
        <v>0</v>
      </c>
      <c r="AC8" s="33">
        <f>IF(ISNA(VLOOKUP($A8&amp;AC$2,'RAW DATA'!$A:$F,6,FALSE)),0,VLOOKUP($A8&amp;AC$2,'RAW DATA'!$A:$F,6,FALSE))/1000</f>
        <v>0</v>
      </c>
      <c r="AD8" s="33">
        <f>IF(ISNA(VLOOKUP($A8&amp;AD$2,'RAW DATA'!$A:$F,6,FALSE)),0,VLOOKUP($A8&amp;AD$2,'RAW DATA'!$A:$F,6,FALSE))/1000</f>
        <v>0</v>
      </c>
      <c r="AE8" s="33">
        <f>IF(ISNA(VLOOKUP($A8&amp;AE$2,'RAW DATA'!$A:$F,6,FALSE)),0,VLOOKUP($A8&amp;AE$2,'RAW DATA'!$A:$F,6,FALSE))/1000</f>
        <v>0</v>
      </c>
      <c r="AF8" s="33">
        <f>IF(ISNA(VLOOKUP($A8&amp;AF$2,'RAW DATA'!$A:$F,6,FALSE)),0,VLOOKUP($A8&amp;AF$2,'RAW DATA'!$A:$F,6,FALSE))/1000</f>
        <v>0</v>
      </c>
      <c r="AG8" s="33">
        <f>IF(ISNA(VLOOKUP($A8&amp;AG$2,'RAW DATA'!$A:$F,6,FALSE)),0,VLOOKUP($A8&amp;AG$2,'RAW DATA'!$A:$F,6,FALSE))/1000</f>
        <v>0</v>
      </c>
      <c r="AH8" s="33">
        <f>IF(ISNA(VLOOKUP($A8&amp;AH$2,'RAW DATA'!$A:$F,6,FALSE)),0,VLOOKUP($A8&amp;AH$2,'RAW DATA'!$A:$F,6,FALSE))/1000</f>
        <v>0</v>
      </c>
      <c r="AI8" s="33">
        <f>IF(ISNA(VLOOKUP($A8&amp;AI$2,'RAW DATA'!$A:$F,6,FALSE)),0,VLOOKUP($A8&amp;AI$2,'RAW DATA'!$A:$F,6,FALSE))/1000</f>
        <v>0</v>
      </c>
      <c r="AJ8" s="33">
        <f>IF(ISNA(VLOOKUP($A8&amp;AJ$2,'RAW DATA'!$A:$F,6,FALSE)),0,VLOOKUP($A8&amp;AJ$2,'RAW DATA'!$A:$F,6,FALSE))/1000</f>
        <v>0</v>
      </c>
      <c r="AK8" s="27">
        <f>IF(ISNA(VLOOKUP($A8&amp;AK$2,'RAW DATA'!$A:$F,6,FALSE)),0,VLOOKUP($A8&amp;AK$2,'RAW DATA'!$A:$F,6,FALSE))/1000</f>
        <v>0</v>
      </c>
      <c r="AL8" s="34">
        <f t="shared" si="8"/>
        <v>0</v>
      </c>
      <c r="AN8" s="17">
        <f>IF(ISNA(VLOOKUP($A8&amp;AN$2,'RAW DATA'!$A:$F,6,FALSE)),0,VLOOKUP($A8&amp;AN$2,'RAW DATA'!$A:$F,6,FALSE))/1000</f>
        <v>0</v>
      </c>
      <c r="AO8" s="17">
        <f>IF(ISNA(VLOOKUP($A8&amp;AO$2,'RAW DATA'!$A:$F,6,FALSE)),0,VLOOKUP($A8&amp;AO$2,'RAW DATA'!$A:$F,6,FALSE))/1000</f>
        <v>0</v>
      </c>
      <c r="AP8" s="17">
        <f>IF(ISNA(VLOOKUP($A8&amp;AP$2,'RAW DATA'!$A:$F,6,FALSE)),0,VLOOKUP($A8&amp;AP$2,'RAW DATA'!$A:$F,6,FALSE))/1000</f>
        <v>0</v>
      </c>
      <c r="AQ8" s="13"/>
      <c r="AR8" s="17">
        <f>IF(ISNA(VLOOKUP($A8&amp;AR$2,'RAW DATA'!$A:$F,6,FALSE)),0,VLOOKUP($A8&amp;AR$2,'RAW DATA'!$A:$F,6,FALSE))/1000</f>
        <v>0</v>
      </c>
      <c r="AS8" s="17">
        <f>IF(ISNA(VLOOKUP($A8&amp;AS$2,'RAW DATA'!$A:$F,6,FALSE)),0,VLOOKUP($A8&amp;AS$2,'RAW DATA'!$A:$F,6,FALSE))/1000</f>
        <v>0</v>
      </c>
      <c r="AT8" s="17">
        <f>IF(ISNA(VLOOKUP($A8&amp;AT$2,'RAW DATA'!$A:$F,6,FALSE)),0,VLOOKUP($A8&amp;AT$2,'RAW DATA'!$A:$F,6,FALSE))/1000</f>
        <v>0</v>
      </c>
      <c r="AU8" s="17">
        <f>IF(ISNA(VLOOKUP($A8&amp;AU$2,'RAW DATA'!$A:$F,6,FALSE)),0,VLOOKUP($A8&amp;AU$2,'RAW DATA'!$A:$F,6,FALSE))/1000</f>
        <v>0</v>
      </c>
      <c r="AV8" s="13"/>
      <c r="AW8" s="13"/>
      <c r="AX8" s="13"/>
      <c r="AY8" s="13"/>
      <c r="AZ8" s="13"/>
      <c r="BA8" s="13"/>
    </row>
    <row r="9" spans="1:53" x14ac:dyDescent="0.15">
      <c r="A9" s="12" t="s">
        <v>268</v>
      </c>
      <c r="B9" s="8" t="s">
        <v>307</v>
      </c>
      <c r="C9" s="11" t="s">
        <v>269</v>
      </c>
      <c r="D9" s="14">
        <f t="shared" si="0"/>
        <v>19887.743620000001</v>
      </c>
      <c r="E9" s="14">
        <f t="shared" si="1"/>
        <v>16.589290000000027</v>
      </c>
      <c r="F9" s="14">
        <f t="shared" si="2"/>
        <v>-415.62177000000003</v>
      </c>
      <c r="G9" s="14">
        <f t="shared" si="3"/>
        <v>-1151.71191</v>
      </c>
      <c r="H9" s="14">
        <f t="shared" si="4"/>
        <v>18322.377780000003</v>
      </c>
      <c r="I9" s="14">
        <f t="shared" si="5"/>
        <v>0</v>
      </c>
      <c r="J9" s="14">
        <f t="shared" si="6"/>
        <v>0</v>
      </c>
      <c r="K9" s="19" t="s">
        <v>307</v>
      </c>
      <c r="L9" s="17">
        <f>IF(ISNA(VLOOKUP($A9&amp;L$2,'RAW DATA'!$A:$F,6,FALSE)),0,VLOOKUP($A9&amp;L$2,'RAW DATA'!$A:$F,6,FALSE))/1000</f>
        <v>36776.448920000003</v>
      </c>
      <c r="N9" s="27">
        <f>IF(ISNA(VLOOKUP($A9&amp;N$2,'RAW DATA'!$A:$F,6,FALSE)),0,VLOOKUP($A9&amp;N$2,'RAW DATA'!$A:$F,6,FALSE))/1000</f>
        <v>0</v>
      </c>
      <c r="O9" s="27">
        <f>IF(ISNA(VLOOKUP($A9&amp;O$2,'RAW DATA'!$A:$F,6,FALSE)),0,VLOOKUP($A9&amp;O$2,'RAW DATA'!$A:$F,6,FALSE))/1000</f>
        <v>0</v>
      </c>
      <c r="P9" s="27">
        <f>IF(ISNA(VLOOKUP($A9&amp;P$2,'RAW DATA'!$A:$F,6,FALSE)),0,VLOOKUP($A9&amp;P$2,'RAW DATA'!$A:$F,6,FALSE))/1000</f>
        <v>19887.743620000001</v>
      </c>
      <c r="Q9" s="27">
        <f>IF(ISNA(VLOOKUP($A9&amp;Q$2,'RAW DATA'!$A:$F,6,FALSE)),0,VLOOKUP($A9&amp;Q$2,'RAW DATA'!$A:$F,6,FALSE))/1000</f>
        <v>0</v>
      </c>
      <c r="R9" s="33">
        <f>IF(ISNA(VLOOKUP($A9&amp;R$2,'RAW DATA'!$A:$F,6,FALSE)),0,VLOOKUP($A9&amp;R$2,'RAW DATA'!$A:$F,6,FALSE))/1000</f>
        <v>340.28169000000003</v>
      </c>
      <c r="S9" s="33">
        <f>IF(ISNA(VLOOKUP($A9&amp;S$2,'RAW DATA'!$A:$F,6,FALSE)),0,VLOOKUP($A9&amp;S$2,'RAW DATA'!$A:$F,6,FALSE))/1000</f>
        <v>27.96096</v>
      </c>
      <c r="T9" s="33">
        <f>IF(ISNA(VLOOKUP($A9&amp;T$2,'RAW DATA'!$A:$F,6,FALSE)),0,VLOOKUP($A9&amp;T$2,'RAW DATA'!$A:$F,6,FALSE))/1000</f>
        <v>9.2236000000000011</v>
      </c>
      <c r="U9" s="34">
        <f t="shared" si="7"/>
        <v>-347.63378999999998</v>
      </c>
      <c r="V9" s="33">
        <f>IF(ISNA(VLOOKUP($A9&amp;V$2,'RAW DATA'!$A:$F,6,FALSE)),0,VLOOKUP($A9&amp;V$2,'RAW DATA'!$A:$F,6,FALSE))/1000</f>
        <v>-13.243169999999999</v>
      </c>
      <c r="W9" s="33">
        <f>IF(ISNA(VLOOKUP($A9&amp;W$2,'RAW DATA'!$A:$F,6,FALSE)),0,VLOOKUP($A9&amp;W$2,'RAW DATA'!$A:$F,6,FALSE))/1000</f>
        <v>0</v>
      </c>
      <c r="X9" s="33">
        <f>IF(ISNA(VLOOKUP($A9&amp;X$2,'RAW DATA'!$A:$F,6,FALSE)),0,VLOOKUP($A9&amp;X$2,'RAW DATA'!$A:$F,6,FALSE))/1000</f>
        <v>0</v>
      </c>
      <c r="Y9" s="27">
        <f>IF(ISNA(VLOOKUP($A9&amp;Y$2,'RAW DATA'!$A:$F,6,FALSE)),0,VLOOKUP($A9&amp;Y$2,'RAW DATA'!$A:$F,6,FALSE))/1000</f>
        <v>-415.62177000000003</v>
      </c>
      <c r="Z9" s="33">
        <f>IF(ISNA(VLOOKUP($A9&amp;Z$2,'RAW DATA'!$A:$F,6,FALSE)),0,VLOOKUP($A9&amp;Z$2,'RAW DATA'!$A:$F,6,FALSE))/1000</f>
        <v>0</v>
      </c>
      <c r="AA9" s="33">
        <f>IF(ISNA(VLOOKUP($A9&amp;AA$2,'RAW DATA'!$A:$F,6,FALSE)),0,VLOOKUP($A9&amp;AA$2,'RAW DATA'!$A:$F,6,FALSE))/1000</f>
        <v>0</v>
      </c>
      <c r="AB9" s="33">
        <f>IF(ISNA(VLOOKUP($A9&amp;AB$2,'RAW DATA'!$A:$F,6,FALSE)),0,VLOOKUP($A9&amp;AB$2,'RAW DATA'!$A:$F,6,FALSE))/1000</f>
        <v>0</v>
      </c>
      <c r="AC9" s="33">
        <f>IF(ISNA(VLOOKUP($A9&amp;AC$2,'RAW DATA'!$A:$F,6,FALSE)),0,VLOOKUP($A9&amp;AC$2,'RAW DATA'!$A:$F,6,FALSE))/1000</f>
        <v>0</v>
      </c>
      <c r="AD9" s="33">
        <f>IF(ISNA(VLOOKUP($A9&amp;AD$2,'RAW DATA'!$A:$F,6,FALSE)),0,VLOOKUP($A9&amp;AD$2,'RAW DATA'!$A:$F,6,FALSE))/1000</f>
        <v>0</v>
      </c>
      <c r="AE9" s="33">
        <f>IF(ISNA(VLOOKUP($A9&amp;AE$2,'RAW DATA'!$A:$F,6,FALSE)),0,VLOOKUP($A9&amp;AE$2,'RAW DATA'!$A:$F,6,FALSE))/1000</f>
        <v>0</v>
      </c>
      <c r="AF9" s="33">
        <f>IF(ISNA(VLOOKUP($A9&amp;AF$2,'RAW DATA'!$A:$F,6,FALSE)),0,VLOOKUP($A9&amp;AF$2,'RAW DATA'!$A:$F,6,FALSE))/1000</f>
        <v>-1151.71191</v>
      </c>
      <c r="AG9" s="33">
        <f>IF(ISNA(VLOOKUP($A9&amp;AG$2,'RAW DATA'!$A:$F,6,FALSE)),0,VLOOKUP($A9&amp;AG$2,'RAW DATA'!$A:$F,6,FALSE))/1000</f>
        <v>0</v>
      </c>
      <c r="AH9" s="33">
        <f>IF(ISNA(VLOOKUP($A9&amp;AH$2,'RAW DATA'!$A:$F,6,FALSE)),0,VLOOKUP($A9&amp;AH$2,'RAW DATA'!$A:$F,6,FALSE))/1000</f>
        <v>0</v>
      </c>
      <c r="AI9" s="33">
        <f>IF(ISNA(VLOOKUP($A9&amp;AI$2,'RAW DATA'!$A:$F,6,FALSE)),0,VLOOKUP($A9&amp;AI$2,'RAW DATA'!$A:$F,6,FALSE))/1000</f>
        <v>0</v>
      </c>
      <c r="AJ9" s="33">
        <f>IF(ISNA(VLOOKUP($A9&amp;AJ$2,'RAW DATA'!$A:$F,6,FALSE)),0,VLOOKUP($A9&amp;AJ$2,'RAW DATA'!$A:$F,6,FALSE))/1000</f>
        <v>0</v>
      </c>
      <c r="AK9" s="27">
        <f>IF(ISNA(VLOOKUP($A9&amp;AK$2,'RAW DATA'!$A:$F,6,FALSE)),0,VLOOKUP($A9&amp;AK$2,'RAW DATA'!$A:$F,6,FALSE))/1000</f>
        <v>18322.377780000003</v>
      </c>
      <c r="AL9" s="34">
        <f t="shared" si="8"/>
        <v>0</v>
      </c>
      <c r="AN9" s="17">
        <f>IF(ISNA(VLOOKUP($A9&amp;AN$2,'RAW DATA'!$A:$F,6,FALSE)),0,VLOOKUP($A9&amp;AN$2,'RAW DATA'!$A:$F,6,FALSE))/1000</f>
        <v>0</v>
      </c>
      <c r="AO9" s="17">
        <f>IF(ISNA(VLOOKUP($A9&amp;AO$2,'RAW DATA'!$A:$F,6,FALSE)),0,VLOOKUP($A9&amp;AO$2,'RAW DATA'!$A:$F,6,FALSE))/1000</f>
        <v>0</v>
      </c>
      <c r="AP9" s="17">
        <f>IF(ISNA(VLOOKUP($A9&amp;AP$2,'RAW DATA'!$A:$F,6,FALSE)),0,VLOOKUP($A9&amp;AP$2,'RAW DATA'!$A:$F,6,FALSE))/1000</f>
        <v>-347.63378999999998</v>
      </c>
      <c r="AQ9" s="13"/>
      <c r="AR9" s="17">
        <f>IF(ISNA(VLOOKUP($A9&amp;AR$2,'RAW DATA'!$A:$F,6,FALSE)),0,VLOOKUP($A9&amp;AR$2,'RAW DATA'!$A:$F,6,FALSE))/1000</f>
        <v>0</v>
      </c>
      <c r="AS9" s="17">
        <f>IF(ISNA(VLOOKUP($A9&amp;AS$2,'RAW DATA'!$A:$F,6,FALSE)),0,VLOOKUP($A9&amp;AS$2,'RAW DATA'!$A:$F,6,FALSE))/1000</f>
        <v>0</v>
      </c>
      <c r="AT9" s="17">
        <f>IF(ISNA(VLOOKUP($A9&amp;AT$2,'RAW DATA'!$A:$F,6,FALSE)),0,VLOOKUP($A9&amp;AT$2,'RAW DATA'!$A:$F,6,FALSE))/1000</f>
        <v>0</v>
      </c>
      <c r="AU9" s="17">
        <f>IF(ISNA(VLOOKUP($A9&amp;AU$2,'RAW DATA'!$A:$F,6,FALSE)),0,VLOOKUP($A9&amp;AU$2,'RAW DATA'!$A:$F,6,FALSE))/1000</f>
        <v>0</v>
      </c>
      <c r="AV9" s="13"/>
      <c r="AW9" s="13"/>
      <c r="AX9" s="13"/>
      <c r="AY9" s="13"/>
      <c r="AZ9" s="13"/>
      <c r="BA9" s="13"/>
    </row>
    <row r="10" spans="1:53" x14ac:dyDescent="0.15">
      <c r="A10" s="12" t="s">
        <v>270</v>
      </c>
      <c r="B10" s="8" t="s">
        <v>307</v>
      </c>
      <c r="C10" s="11" t="s">
        <v>271</v>
      </c>
      <c r="D10" s="14">
        <f t="shared" si="0"/>
        <v>-19364.15207</v>
      </c>
      <c r="E10" s="14">
        <f t="shared" si="1"/>
        <v>-2261.4298800000006</v>
      </c>
      <c r="F10" s="14">
        <f t="shared" si="2"/>
        <v>1797.4332899999999</v>
      </c>
      <c r="G10" s="14">
        <f t="shared" si="3"/>
        <v>-28.872689999999899</v>
      </c>
      <c r="H10" s="14">
        <f t="shared" si="4"/>
        <v>46619.662560000004</v>
      </c>
      <c r="I10" s="14">
        <f t="shared" si="5"/>
        <v>0</v>
      </c>
      <c r="J10" s="14">
        <f t="shared" si="6"/>
        <v>0</v>
      </c>
      <c r="K10" s="19" t="s">
        <v>307</v>
      </c>
      <c r="L10" s="17">
        <f>IF(ISNA(VLOOKUP($A10&amp;L$2,'RAW DATA'!$A:$F,6,FALSE)),0,VLOOKUP($A10&amp;L$2,'RAW DATA'!$A:$F,6,FALSE))/1000</f>
        <v>26784.756399999998</v>
      </c>
      <c r="N10" s="27">
        <f>IF(ISNA(VLOOKUP($A10&amp;N$2,'RAW DATA'!$A:$F,6,FALSE)),0,VLOOKUP($A10&amp;N$2,'RAW DATA'!$A:$F,6,FALSE))/1000</f>
        <v>0</v>
      </c>
      <c r="O10" s="27">
        <f>IF(ISNA(VLOOKUP($A10&amp;O$2,'RAW DATA'!$A:$F,6,FALSE)),0,VLOOKUP($A10&amp;O$2,'RAW DATA'!$A:$F,6,FALSE))/1000</f>
        <v>0</v>
      </c>
      <c r="P10" s="27">
        <f>IF(ISNA(VLOOKUP($A10&amp;P$2,'RAW DATA'!$A:$F,6,FALSE)),0,VLOOKUP($A10&amp;P$2,'RAW DATA'!$A:$F,6,FALSE))/1000</f>
        <v>-19364.15207</v>
      </c>
      <c r="Q10" s="27">
        <f>IF(ISNA(VLOOKUP($A10&amp;Q$2,'RAW DATA'!$A:$F,6,FALSE)),0,VLOOKUP($A10&amp;Q$2,'RAW DATA'!$A:$F,6,FALSE))/1000</f>
        <v>0</v>
      </c>
      <c r="R10" s="33">
        <f>IF(ISNA(VLOOKUP($A10&amp;R$2,'RAW DATA'!$A:$F,6,FALSE)),0,VLOOKUP($A10&amp;R$2,'RAW DATA'!$A:$F,6,FALSE))/1000</f>
        <v>-2300.8729700000004</v>
      </c>
      <c r="S10" s="33">
        <f>IF(ISNA(VLOOKUP($A10&amp;S$2,'RAW DATA'!$A:$F,6,FALSE)),0,VLOOKUP($A10&amp;S$2,'RAW DATA'!$A:$F,6,FALSE))/1000</f>
        <v>-693.45492000000002</v>
      </c>
      <c r="T10" s="33">
        <f>IF(ISNA(VLOOKUP($A10&amp;T$2,'RAW DATA'!$A:$F,6,FALSE)),0,VLOOKUP($A10&amp;T$2,'RAW DATA'!$A:$F,6,FALSE))/1000</f>
        <v>0</v>
      </c>
      <c r="U10" s="34">
        <f t="shared" si="7"/>
        <v>732.25785999999994</v>
      </c>
      <c r="V10" s="33">
        <f>IF(ISNA(VLOOKUP($A10&amp;V$2,'RAW DATA'!$A:$F,6,FALSE)),0,VLOOKUP($A10&amp;V$2,'RAW DATA'!$A:$F,6,FALSE))/1000</f>
        <v>0.64015</v>
      </c>
      <c r="W10" s="33">
        <f>IF(ISNA(VLOOKUP($A10&amp;W$2,'RAW DATA'!$A:$F,6,FALSE)),0,VLOOKUP($A10&amp;W$2,'RAW DATA'!$A:$F,6,FALSE))/1000</f>
        <v>0</v>
      </c>
      <c r="X10" s="33">
        <f>IF(ISNA(VLOOKUP($A10&amp;X$2,'RAW DATA'!$A:$F,6,FALSE)),0,VLOOKUP($A10&amp;X$2,'RAW DATA'!$A:$F,6,FALSE))/1000</f>
        <v>0</v>
      </c>
      <c r="Y10" s="27">
        <f>IF(ISNA(VLOOKUP($A10&amp;Y$2,'RAW DATA'!$A:$F,6,FALSE)),0,VLOOKUP($A10&amp;Y$2,'RAW DATA'!$A:$F,6,FALSE))/1000</f>
        <v>1797.4332899999999</v>
      </c>
      <c r="Z10" s="33">
        <f>IF(ISNA(VLOOKUP($A10&amp;Z$2,'RAW DATA'!$A:$F,6,FALSE)),0,VLOOKUP($A10&amp;Z$2,'RAW DATA'!$A:$F,6,FALSE))/1000</f>
        <v>0</v>
      </c>
      <c r="AA10" s="33">
        <f>IF(ISNA(VLOOKUP($A10&amp;AA$2,'RAW DATA'!$A:$F,6,FALSE)),0,VLOOKUP($A10&amp;AA$2,'RAW DATA'!$A:$F,6,FALSE))/1000</f>
        <v>0</v>
      </c>
      <c r="AB10" s="33">
        <f>IF(ISNA(VLOOKUP($A10&amp;AB$2,'RAW DATA'!$A:$F,6,FALSE)),0,VLOOKUP($A10&amp;AB$2,'RAW DATA'!$A:$F,6,FALSE))/1000</f>
        <v>0</v>
      </c>
      <c r="AC10" s="33">
        <f>IF(ISNA(VLOOKUP($A10&amp;AC$2,'RAW DATA'!$A:$F,6,FALSE)),0,VLOOKUP($A10&amp;AC$2,'RAW DATA'!$A:$F,6,FALSE))/1000</f>
        <v>0</v>
      </c>
      <c r="AD10" s="33">
        <f>IF(ISNA(VLOOKUP($A10&amp;AD$2,'RAW DATA'!$A:$F,6,FALSE)),0,VLOOKUP($A10&amp;AD$2,'RAW DATA'!$A:$F,6,FALSE))/1000</f>
        <v>0</v>
      </c>
      <c r="AE10" s="33">
        <f>IF(ISNA(VLOOKUP($A10&amp;AE$2,'RAW DATA'!$A:$F,6,FALSE)),0,VLOOKUP($A10&amp;AE$2,'RAW DATA'!$A:$F,6,FALSE))/1000</f>
        <v>0</v>
      </c>
      <c r="AF10" s="33">
        <f>IF(ISNA(VLOOKUP($A10&amp;AF$2,'RAW DATA'!$A:$F,6,FALSE)),0,VLOOKUP($A10&amp;AF$2,'RAW DATA'!$A:$F,6,FALSE))/1000</f>
        <v>-28.872689999999899</v>
      </c>
      <c r="AG10" s="33">
        <f>IF(ISNA(VLOOKUP($A10&amp;AG$2,'RAW DATA'!$A:$F,6,FALSE)),0,VLOOKUP($A10&amp;AG$2,'RAW DATA'!$A:$F,6,FALSE))/1000</f>
        <v>0</v>
      </c>
      <c r="AH10" s="33">
        <f>IF(ISNA(VLOOKUP($A10&amp;AH$2,'RAW DATA'!$A:$F,6,FALSE)),0,VLOOKUP($A10&amp;AH$2,'RAW DATA'!$A:$F,6,FALSE))/1000</f>
        <v>0</v>
      </c>
      <c r="AI10" s="33">
        <f>IF(ISNA(VLOOKUP($A10&amp;AI$2,'RAW DATA'!$A:$F,6,FALSE)),0,VLOOKUP($A10&amp;AI$2,'RAW DATA'!$A:$F,6,FALSE))/1000</f>
        <v>0</v>
      </c>
      <c r="AJ10" s="33">
        <f>IF(ISNA(VLOOKUP($A10&amp;AJ$2,'RAW DATA'!$A:$F,6,FALSE)),0,VLOOKUP($A10&amp;AJ$2,'RAW DATA'!$A:$F,6,FALSE))/1000</f>
        <v>0</v>
      </c>
      <c r="AK10" s="27">
        <f>IF(ISNA(VLOOKUP($A10&amp;AK$2,'RAW DATA'!$A:$F,6,FALSE)),0,VLOOKUP($A10&amp;AK$2,'RAW DATA'!$A:$F,6,FALSE))/1000</f>
        <v>46619.662560000004</v>
      </c>
      <c r="AL10" s="34">
        <f t="shared" si="8"/>
        <v>0</v>
      </c>
      <c r="AN10" s="17">
        <f>IF(ISNA(VLOOKUP($A10&amp;AN$2,'RAW DATA'!$A:$F,6,FALSE)),0,VLOOKUP($A10&amp;AN$2,'RAW DATA'!$A:$F,6,FALSE))/1000</f>
        <v>0</v>
      </c>
      <c r="AO10" s="17">
        <f>IF(ISNA(VLOOKUP($A10&amp;AO$2,'RAW DATA'!$A:$F,6,FALSE)),0,VLOOKUP($A10&amp;AO$2,'RAW DATA'!$A:$F,6,FALSE))/1000</f>
        <v>0</v>
      </c>
      <c r="AP10" s="17">
        <f>IF(ISNA(VLOOKUP($A10&amp;AP$2,'RAW DATA'!$A:$F,6,FALSE)),0,VLOOKUP($A10&amp;AP$2,'RAW DATA'!$A:$F,6,FALSE))/1000</f>
        <v>732.25785999999994</v>
      </c>
      <c r="AQ10" s="13"/>
      <c r="AR10" s="17">
        <f>IF(ISNA(VLOOKUP($A10&amp;AR$2,'RAW DATA'!$A:$F,6,FALSE)),0,VLOOKUP($A10&amp;AR$2,'RAW DATA'!$A:$F,6,FALSE))/1000</f>
        <v>0</v>
      </c>
      <c r="AS10" s="17">
        <f>IF(ISNA(VLOOKUP($A10&amp;AS$2,'RAW DATA'!$A:$F,6,FALSE)),0,VLOOKUP($A10&amp;AS$2,'RAW DATA'!$A:$F,6,FALSE))/1000</f>
        <v>0</v>
      </c>
      <c r="AT10" s="17">
        <f>IF(ISNA(VLOOKUP($A10&amp;AT$2,'RAW DATA'!$A:$F,6,FALSE)),0,VLOOKUP($A10&amp;AT$2,'RAW DATA'!$A:$F,6,FALSE))/1000</f>
        <v>0</v>
      </c>
      <c r="AU10" s="17">
        <f>IF(ISNA(VLOOKUP($A10&amp;AU$2,'RAW DATA'!$A:$F,6,FALSE)),0,VLOOKUP($A10&amp;AU$2,'RAW DATA'!$A:$F,6,FALSE))/1000</f>
        <v>0</v>
      </c>
      <c r="AV10" s="13"/>
      <c r="AW10" s="13"/>
      <c r="AX10" s="13"/>
      <c r="AY10" s="13"/>
      <c r="AZ10" s="13"/>
      <c r="BA10" s="13"/>
    </row>
    <row r="11" spans="1:53" x14ac:dyDescent="0.15">
      <c r="A11" s="12" t="s">
        <v>272</v>
      </c>
      <c r="B11" s="8" t="s">
        <v>307</v>
      </c>
      <c r="C11" s="11" t="s">
        <v>273</v>
      </c>
      <c r="D11" s="14">
        <f t="shared" si="0"/>
        <v>4281.9115199999997</v>
      </c>
      <c r="E11" s="14">
        <f t="shared" si="1"/>
        <v>-247.90528999999995</v>
      </c>
      <c r="F11" s="14">
        <f t="shared" si="2"/>
        <v>34903.373100000004</v>
      </c>
      <c r="G11" s="14">
        <f t="shared" si="3"/>
        <v>393.00092999999998</v>
      </c>
      <c r="H11" s="14">
        <f t="shared" si="4"/>
        <v>1516.35104</v>
      </c>
      <c r="I11" s="14">
        <f t="shared" si="5"/>
        <v>0</v>
      </c>
      <c r="J11" s="14">
        <f t="shared" si="6"/>
        <v>0</v>
      </c>
      <c r="K11" s="19" t="s">
        <v>307</v>
      </c>
      <c r="L11" s="17">
        <f>IF(ISNA(VLOOKUP($A11&amp;L$2,'RAW DATA'!$A:$F,6,FALSE)),0,VLOOKUP($A11&amp;L$2,'RAW DATA'!$A:$F,6,FALSE))/1000</f>
        <v>40667.089469999999</v>
      </c>
      <c r="N11" s="27">
        <f>IF(ISNA(VLOOKUP($A11&amp;N$2,'RAW DATA'!$A:$F,6,FALSE)),0,VLOOKUP($A11&amp;N$2,'RAW DATA'!$A:$F,6,FALSE))/1000</f>
        <v>0</v>
      </c>
      <c r="O11" s="27">
        <f>IF(ISNA(VLOOKUP($A11&amp;O$2,'RAW DATA'!$A:$F,6,FALSE)),0,VLOOKUP($A11&amp;O$2,'RAW DATA'!$A:$F,6,FALSE))/1000</f>
        <v>0</v>
      </c>
      <c r="P11" s="27">
        <f>IF(ISNA(VLOOKUP($A11&amp;P$2,'RAW DATA'!$A:$F,6,FALSE)),0,VLOOKUP($A11&amp;P$2,'RAW DATA'!$A:$F,6,FALSE))/1000</f>
        <v>4281.9115199999997</v>
      </c>
      <c r="Q11" s="27">
        <f>IF(ISNA(VLOOKUP($A11&amp;Q$2,'RAW DATA'!$A:$F,6,FALSE)),0,VLOOKUP($A11&amp;Q$2,'RAW DATA'!$A:$F,6,FALSE))/1000</f>
        <v>0</v>
      </c>
      <c r="R11" s="33">
        <f>IF(ISNA(VLOOKUP($A11&amp;R$2,'RAW DATA'!$A:$F,6,FALSE)),0,VLOOKUP($A11&amp;R$2,'RAW DATA'!$A:$F,6,FALSE))/1000</f>
        <v>-595.80038000000002</v>
      </c>
      <c r="S11" s="33">
        <f>IF(ISNA(VLOOKUP($A11&amp;S$2,'RAW DATA'!$A:$F,6,FALSE)),0,VLOOKUP($A11&amp;S$2,'RAW DATA'!$A:$F,6,FALSE))/1000</f>
        <v>221.31095000000002</v>
      </c>
      <c r="T11" s="33">
        <f>IF(ISNA(VLOOKUP($A11&amp;T$2,'RAW DATA'!$A:$F,6,FALSE)),0,VLOOKUP($A11&amp;T$2,'RAW DATA'!$A:$F,6,FALSE))/1000</f>
        <v>2.46523</v>
      </c>
      <c r="U11" s="34">
        <f t="shared" si="7"/>
        <v>83.438109999999995</v>
      </c>
      <c r="V11" s="33">
        <f>IF(ISNA(VLOOKUP($A11&amp;V$2,'RAW DATA'!$A:$F,6,FALSE)),0,VLOOKUP($A11&amp;V$2,'RAW DATA'!$A:$F,6,FALSE))/1000</f>
        <v>40.680800000000005</v>
      </c>
      <c r="W11" s="33">
        <f>IF(ISNA(VLOOKUP($A11&amp;W$2,'RAW DATA'!$A:$F,6,FALSE)),0,VLOOKUP($A11&amp;W$2,'RAW DATA'!$A:$F,6,FALSE))/1000</f>
        <v>0</v>
      </c>
      <c r="X11" s="33">
        <f>IF(ISNA(VLOOKUP($A11&amp;X$2,'RAW DATA'!$A:$F,6,FALSE)),0,VLOOKUP($A11&amp;X$2,'RAW DATA'!$A:$F,6,FALSE))/1000</f>
        <v>0</v>
      </c>
      <c r="Y11" s="27">
        <f>IF(ISNA(VLOOKUP($A11&amp;Y$2,'RAW DATA'!$A:$F,6,FALSE)),0,VLOOKUP($A11&amp;Y$2,'RAW DATA'!$A:$F,6,FALSE))/1000</f>
        <v>34903.373100000004</v>
      </c>
      <c r="Z11" s="33">
        <f>IF(ISNA(VLOOKUP($A11&amp;Z$2,'RAW DATA'!$A:$F,6,FALSE)),0,VLOOKUP($A11&amp;Z$2,'RAW DATA'!$A:$F,6,FALSE))/1000</f>
        <v>0</v>
      </c>
      <c r="AA11" s="33">
        <f>IF(ISNA(VLOOKUP($A11&amp;AA$2,'RAW DATA'!$A:$F,6,FALSE)),0,VLOOKUP($A11&amp;AA$2,'RAW DATA'!$A:$F,6,FALSE))/1000</f>
        <v>0</v>
      </c>
      <c r="AB11" s="33">
        <f>IF(ISNA(VLOOKUP($A11&amp;AB$2,'RAW DATA'!$A:$F,6,FALSE)),0,VLOOKUP($A11&amp;AB$2,'RAW DATA'!$A:$F,6,FALSE))/1000</f>
        <v>0</v>
      </c>
      <c r="AC11" s="33">
        <f>IF(ISNA(VLOOKUP($A11&amp;AC$2,'RAW DATA'!$A:$F,6,FALSE)),0,VLOOKUP($A11&amp;AC$2,'RAW DATA'!$A:$F,6,FALSE))/1000</f>
        <v>0</v>
      </c>
      <c r="AD11" s="33">
        <f>IF(ISNA(VLOOKUP($A11&amp;AD$2,'RAW DATA'!$A:$F,6,FALSE)),0,VLOOKUP($A11&amp;AD$2,'RAW DATA'!$A:$F,6,FALSE))/1000</f>
        <v>0</v>
      </c>
      <c r="AE11" s="33">
        <f>IF(ISNA(VLOOKUP($A11&amp;AE$2,'RAW DATA'!$A:$F,6,FALSE)),0,VLOOKUP($A11&amp;AE$2,'RAW DATA'!$A:$F,6,FALSE))/1000</f>
        <v>0</v>
      </c>
      <c r="AF11" s="33">
        <f>IF(ISNA(VLOOKUP($A11&amp;AF$2,'RAW DATA'!$A:$F,6,FALSE)),0,VLOOKUP($A11&amp;AF$2,'RAW DATA'!$A:$F,6,FALSE))/1000</f>
        <v>393.00092999999998</v>
      </c>
      <c r="AG11" s="33">
        <f>IF(ISNA(VLOOKUP($A11&amp;AG$2,'RAW DATA'!$A:$F,6,FALSE)),0,VLOOKUP($A11&amp;AG$2,'RAW DATA'!$A:$F,6,FALSE))/1000</f>
        <v>0</v>
      </c>
      <c r="AH11" s="33">
        <f>IF(ISNA(VLOOKUP($A11&amp;AH$2,'RAW DATA'!$A:$F,6,FALSE)),0,VLOOKUP($A11&amp;AH$2,'RAW DATA'!$A:$F,6,FALSE))/1000</f>
        <v>0</v>
      </c>
      <c r="AI11" s="33">
        <f>IF(ISNA(VLOOKUP($A11&amp;AI$2,'RAW DATA'!$A:$F,6,FALSE)),0,VLOOKUP($A11&amp;AI$2,'RAW DATA'!$A:$F,6,FALSE))/1000</f>
        <v>0</v>
      </c>
      <c r="AJ11" s="33">
        <f>IF(ISNA(VLOOKUP($A11&amp;AJ$2,'RAW DATA'!$A:$F,6,FALSE)),0,VLOOKUP($A11&amp;AJ$2,'RAW DATA'!$A:$F,6,FALSE))/1000</f>
        <v>0</v>
      </c>
      <c r="AK11" s="27">
        <f>IF(ISNA(VLOOKUP($A11&amp;AK$2,'RAW DATA'!$A:$F,6,FALSE)),0,VLOOKUP($A11&amp;AK$2,'RAW DATA'!$A:$F,6,FALSE))/1000</f>
        <v>1516.35104</v>
      </c>
      <c r="AL11" s="34">
        <f t="shared" si="8"/>
        <v>0</v>
      </c>
      <c r="AN11" s="17">
        <f>IF(ISNA(VLOOKUP($A11&amp;AN$2,'RAW DATA'!$A:$F,6,FALSE)),0,VLOOKUP($A11&amp;AN$2,'RAW DATA'!$A:$F,6,FALSE))/1000</f>
        <v>0</v>
      </c>
      <c r="AO11" s="17">
        <f>IF(ISNA(VLOOKUP($A11&amp;AO$2,'RAW DATA'!$A:$F,6,FALSE)),0,VLOOKUP($A11&amp;AO$2,'RAW DATA'!$A:$F,6,FALSE))/1000</f>
        <v>0</v>
      </c>
      <c r="AP11" s="17">
        <f>IF(ISNA(VLOOKUP($A11&amp;AP$2,'RAW DATA'!$A:$F,6,FALSE)),0,VLOOKUP($A11&amp;AP$2,'RAW DATA'!$A:$F,6,FALSE))/1000</f>
        <v>83.438109999999995</v>
      </c>
      <c r="AQ11" s="13"/>
      <c r="AR11" s="17">
        <f>IF(ISNA(VLOOKUP($A11&amp;AR$2,'RAW DATA'!$A:$F,6,FALSE)),0,VLOOKUP($A11&amp;AR$2,'RAW DATA'!$A:$F,6,FALSE))/1000</f>
        <v>0</v>
      </c>
      <c r="AS11" s="17">
        <f>IF(ISNA(VLOOKUP($A11&amp;AS$2,'RAW DATA'!$A:$F,6,FALSE)),0,VLOOKUP($A11&amp;AS$2,'RAW DATA'!$A:$F,6,FALSE))/1000</f>
        <v>0</v>
      </c>
      <c r="AT11" s="17">
        <f>IF(ISNA(VLOOKUP($A11&amp;AT$2,'RAW DATA'!$A:$F,6,FALSE)),0,VLOOKUP($A11&amp;AT$2,'RAW DATA'!$A:$F,6,FALSE))/1000</f>
        <v>0</v>
      </c>
      <c r="AU11" s="17">
        <f>IF(ISNA(VLOOKUP($A11&amp;AU$2,'RAW DATA'!$A:$F,6,FALSE)),0,VLOOKUP($A11&amp;AU$2,'RAW DATA'!$A:$F,6,FALSE))/1000</f>
        <v>0</v>
      </c>
      <c r="AV11" s="13"/>
      <c r="AW11" s="13"/>
      <c r="AX11" s="13"/>
      <c r="AY11" s="13"/>
      <c r="AZ11" s="13"/>
      <c r="BA11" s="13"/>
    </row>
    <row r="12" spans="1:53" x14ac:dyDescent="0.15">
      <c r="A12" s="12" t="s">
        <v>274</v>
      </c>
      <c r="B12" s="8" t="s">
        <v>307</v>
      </c>
      <c r="C12" s="11" t="s">
        <v>275</v>
      </c>
      <c r="D12" s="14">
        <f t="shared" si="0"/>
        <v>4817.1608399999996</v>
      </c>
      <c r="E12" s="14">
        <f t="shared" si="1"/>
        <v>18.536329999999957</v>
      </c>
      <c r="F12" s="14">
        <f t="shared" si="2"/>
        <v>1013.25806</v>
      </c>
      <c r="G12" s="14">
        <f t="shared" si="3"/>
        <v>-228.70307</v>
      </c>
      <c r="H12" s="14">
        <f t="shared" si="4"/>
        <v>1493.8575600000001</v>
      </c>
      <c r="I12" s="14">
        <f t="shared" si="5"/>
        <v>0</v>
      </c>
      <c r="J12" s="14">
        <f t="shared" si="6"/>
        <v>0</v>
      </c>
      <c r="K12" s="19" t="s">
        <v>307</v>
      </c>
      <c r="L12" s="17">
        <f>IF(ISNA(VLOOKUP($A12&amp;L$2,'RAW DATA'!$A:$F,6,FALSE)),0,VLOOKUP($A12&amp;L$2,'RAW DATA'!$A:$F,6,FALSE))/1000</f>
        <v>7118.7184200000002</v>
      </c>
      <c r="N12" s="27">
        <f>IF(ISNA(VLOOKUP($A12&amp;N$2,'RAW DATA'!$A:$F,6,FALSE)),0,VLOOKUP($A12&amp;N$2,'RAW DATA'!$A:$F,6,FALSE))/1000</f>
        <v>0</v>
      </c>
      <c r="O12" s="27">
        <f>IF(ISNA(VLOOKUP($A12&amp;O$2,'RAW DATA'!$A:$F,6,FALSE)),0,VLOOKUP($A12&amp;O$2,'RAW DATA'!$A:$F,6,FALSE))/1000</f>
        <v>0</v>
      </c>
      <c r="P12" s="27">
        <f>IF(ISNA(VLOOKUP($A12&amp;P$2,'RAW DATA'!$A:$F,6,FALSE)),0,VLOOKUP($A12&amp;P$2,'RAW DATA'!$A:$F,6,FALSE))/1000</f>
        <v>4817.1608399999996</v>
      </c>
      <c r="Q12" s="27">
        <f>IF(ISNA(VLOOKUP($A12&amp;Q$2,'RAW DATA'!$A:$F,6,FALSE)),0,VLOOKUP($A12&amp;Q$2,'RAW DATA'!$A:$F,6,FALSE))/1000</f>
        <v>0</v>
      </c>
      <c r="R12" s="33">
        <f>IF(ISNA(VLOOKUP($A12&amp;R$2,'RAW DATA'!$A:$F,6,FALSE)),0,VLOOKUP($A12&amp;R$2,'RAW DATA'!$A:$F,6,FALSE))/1000</f>
        <v>-187.63484</v>
      </c>
      <c r="S12" s="33">
        <f>IF(ISNA(VLOOKUP($A12&amp;S$2,'RAW DATA'!$A:$F,6,FALSE)),0,VLOOKUP($A12&amp;S$2,'RAW DATA'!$A:$F,6,FALSE))/1000</f>
        <v>-75.063059999999993</v>
      </c>
      <c r="T12" s="33">
        <f>IF(ISNA(VLOOKUP($A12&amp;T$2,'RAW DATA'!$A:$F,6,FALSE)),0,VLOOKUP($A12&amp;T$2,'RAW DATA'!$A:$F,6,FALSE))/1000</f>
        <v>-141.13522</v>
      </c>
      <c r="U12" s="34">
        <f t="shared" si="7"/>
        <v>427.93129999999996</v>
      </c>
      <c r="V12" s="33">
        <f>IF(ISNA(VLOOKUP($A12&amp;V$2,'RAW DATA'!$A:$F,6,FALSE)),0,VLOOKUP($A12&amp;V$2,'RAW DATA'!$A:$F,6,FALSE))/1000</f>
        <v>-5.5618500000000006</v>
      </c>
      <c r="W12" s="33">
        <f>IF(ISNA(VLOOKUP($A12&amp;W$2,'RAW DATA'!$A:$F,6,FALSE)),0,VLOOKUP($A12&amp;W$2,'RAW DATA'!$A:$F,6,FALSE))/1000</f>
        <v>0</v>
      </c>
      <c r="X12" s="33">
        <f>IF(ISNA(VLOOKUP($A12&amp;X$2,'RAW DATA'!$A:$F,6,FALSE)),0,VLOOKUP($A12&amp;X$2,'RAW DATA'!$A:$F,6,FALSE))/1000</f>
        <v>0</v>
      </c>
      <c r="Y12" s="27">
        <f>IF(ISNA(VLOOKUP($A12&amp;Y$2,'RAW DATA'!$A:$F,6,FALSE)),0,VLOOKUP($A12&amp;Y$2,'RAW DATA'!$A:$F,6,FALSE))/1000</f>
        <v>1013.25806</v>
      </c>
      <c r="Z12" s="33">
        <f>IF(ISNA(VLOOKUP($A12&amp;Z$2,'RAW DATA'!$A:$F,6,FALSE)),0,VLOOKUP($A12&amp;Z$2,'RAW DATA'!$A:$F,6,FALSE))/1000</f>
        <v>0</v>
      </c>
      <c r="AA12" s="33">
        <f>IF(ISNA(VLOOKUP($A12&amp;AA$2,'RAW DATA'!$A:$F,6,FALSE)),0,VLOOKUP($A12&amp;AA$2,'RAW DATA'!$A:$F,6,FALSE))/1000</f>
        <v>0</v>
      </c>
      <c r="AB12" s="33">
        <f>IF(ISNA(VLOOKUP($A12&amp;AB$2,'RAW DATA'!$A:$F,6,FALSE)),0,VLOOKUP($A12&amp;AB$2,'RAW DATA'!$A:$F,6,FALSE))/1000</f>
        <v>0</v>
      </c>
      <c r="AC12" s="33">
        <f>IF(ISNA(VLOOKUP($A12&amp;AC$2,'RAW DATA'!$A:$F,6,FALSE)),0,VLOOKUP($A12&amp;AC$2,'RAW DATA'!$A:$F,6,FALSE))/1000</f>
        <v>0</v>
      </c>
      <c r="AD12" s="33">
        <f>IF(ISNA(VLOOKUP($A12&amp;AD$2,'RAW DATA'!$A:$F,6,FALSE)),0,VLOOKUP($A12&amp;AD$2,'RAW DATA'!$A:$F,6,FALSE))/1000</f>
        <v>0</v>
      </c>
      <c r="AE12" s="33">
        <f>IF(ISNA(VLOOKUP($A12&amp;AE$2,'RAW DATA'!$A:$F,6,FALSE)),0,VLOOKUP($A12&amp;AE$2,'RAW DATA'!$A:$F,6,FALSE))/1000</f>
        <v>0</v>
      </c>
      <c r="AF12" s="33">
        <f>IF(ISNA(VLOOKUP($A12&amp;AF$2,'RAW DATA'!$A:$F,6,FALSE)),0,VLOOKUP($A12&amp;AF$2,'RAW DATA'!$A:$F,6,FALSE))/1000</f>
        <v>-228.70307</v>
      </c>
      <c r="AG12" s="33">
        <f>IF(ISNA(VLOOKUP($A12&amp;AG$2,'RAW DATA'!$A:$F,6,FALSE)),0,VLOOKUP($A12&amp;AG$2,'RAW DATA'!$A:$F,6,FALSE))/1000</f>
        <v>0</v>
      </c>
      <c r="AH12" s="33">
        <f>IF(ISNA(VLOOKUP($A12&amp;AH$2,'RAW DATA'!$A:$F,6,FALSE)),0,VLOOKUP($A12&amp;AH$2,'RAW DATA'!$A:$F,6,FALSE))/1000</f>
        <v>0</v>
      </c>
      <c r="AI12" s="33">
        <f>IF(ISNA(VLOOKUP($A12&amp;AI$2,'RAW DATA'!$A:$F,6,FALSE)),0,VLOOKUP($A12&amp;AI$2,'RAW DATA'!$A:$F,6,FALSE))/1000</f>
        <v>0</v>
      </c>
      <c r="AJ12" s="33">
        <f>IF(ISNA(VLOOKUP($A12&amp;AJ$2,'RAW DATA'!$A:$F,6,FALSE)),0,VLOOKUP($A12&amp;AJ$2,'RAW DATA'!$A:$F,6,FALSE))/1000</f>
        <v>0</v>
      </c>
      <c r="AK12" s="27">
        <f>IF(ISNA(VLOOKUP($A12&amp;AK$2,'RAW DATA'!$A:$F,6,FALSE)),0,VLOOKUP($A12&amp;AK$2,'RAW DATA'!$A:$F,6,FALSE))/1000</f>
        <v>1493.8575600000001</v>
      </c>
      <c r="AL12" s="34">
        <f t="shared" si="8"/>
        <v>0</v>
      </c>
      <c r="AN12" s="17">
        <f>IF(ISNA(VLOOKUP($A12&amp;AN$2,'RAW DATA'!$A:$F,6,FALSE)),0,VLOOKUP($A12&amp;AN$2,'RAW DATA'!$A:$F,6,FALSE))/1000</f>
        <v>0</v>
      </c>
      <c r="AO12" s="17">
        <f>IF(ISNA(VLOOKUP($A12&amp;AO$2,'RAW DATA'!$A:$F,6,FALSE)),0,VLOOKUP($A12&amp;AO$2,'RAW DATA'!$A:$F,6,FALSE))/1000</f>
        <v>0</v>
      </c>
      <c r="AP12" s="17">
        <f>IF(ISNA(VLOOKUP($A12&amp;AP$2,'RAW DATA'!$A:$F,6,FALSE)),0,VLOOKUP($A12&amp;AP$2,'RAW DATA'!$A:$F,6,FALSE))/1000</f>
        <v>427.93129999999996</v>
      </c>
      <c r="AQ12" s="13"/>
      <c r="AR12" s="17">
        <f>IF(ISNA(VLOOKUP($A12&amp;AR$2,'RAW DATA'!$A:$F,6,FALSE)),0,VLOOKUP($A12&amp;AR$2,'RAW DATA'!$A:$F,6,FALSE))/1000</f>
        <v>0</v>
      </c>
      <c r="AS12" s="17">
        <f>IF(ISNA(VLOOKUP($A12&amp;AS$2,'RAW DATA'!$A:$F,6,FALSE)),0,VLOOKUP($A12&amp;AS$2,'RAW DATA'!$A:$F,6,FALSE))/1000</f>
        <v>0</v>
      </c>
      <c r="AT12" s="17">
        <f>IF(ISNA(VLOOKUP($A12&amp;AT$2,'RAW DATA'!$A:$F,6,FALSE)),0,VLOOKUP($A12&amp;AT$2,'RAW DATA'!$A:$F,6,FALSE))/1000</f>
        <v>0</v>
      </c>
      <c r="AU12" s="17">
        <f>IF(ISNA(VLOOKUP($A12&amp;AU$2,'RAW DATA'!$A:$F,6,FALSE)),0,VLOOKUP($A12&amp;AU$2,'RAW DATA'!$A:$F,6,FALSE))/1000</f>
        <v>0</v>
      </c>
      <c r="AV12" s="13"/>
      <c r="AW12" s="13"/>
      <c r="AX12" s="13"/>
      <c r="AY12" s="13"/>
      <c r="AZ12" s="13"/>
      <c r="BA12" s="13"/>
    </row>
    <row r="13" spans="1:53" x14ac:dyDescent="0.15">
      <c r="A13" s="12" t="s">
        <v>276</v>
      </c>
      <c r="B13" s="8" t="s">
        <v>307</v>
      </c>
      <c r="C13" s="11" t="s">
        <v>277</v>
      </c>
      <c r="D13" s="14">
        <f t="shared" si="0"/>
        <v>-40.045780000000001</v>
      </c>
      <c r="E13" s="14">
        <f t="shared" si="1"/>
        <v>6.4481599999999997</v>
      </c>
      <c r="F13" s="14">
        <f t="shared" si="2"/>
        <v>-6.9260399999999995</v>
      </c>
      <c r="G13" s="14">
        <f t="shared" si="3"/>
        <v>2.66486</v>
      </c>
      <c r="H13" s="14">
        <f t="shared" si="4"/>
        <v>0</v>
      </c>
      <c r="I13" s="14">
        <f t="shared" si="5"/>
        <v>0</v>
      </c>
      <c r="J13" s="14">
        <f t="shared" si="6"/>
        <v>0</v>
      </c>
      <c r="K13" s="19" t="s">
        <v>307</v>
      </c>
      <c r="L13" s="17">
        <f>IF(ISNA(VLOOKUP($A13&amp;L$2,'RAW DATA'!$A:$F,6,FALSE)),0,VLOOKUP($A13&amp;L$2,'RAW DATA'!$A:$F,6,FALSE))/1000</f>
        <v>-37.85877</v>
      </c>
      <c r="N13" s="27">
        <f>IF(ISNA(VLOOKUP($A13&amp;N$2,'RAW DATA'!$A:$F,6,FALSE)),0,VLOOKUP($A13&amp;N$2,'RAW DATA'!$A:$F,6,FALSE))/1000</f>
        <v>0</v>
      </c>
      <c r="O13" s="27">
        <f>IF(ISNA(VLOOKUP($A13&amp;O$2,'RAW DATA'!$A:$F,6,FALSE)),0,VLOOKUP($A13&amp;O$2,'RAW DATA'!$A:$F,6,FALSE))/1000</f>
        <v>0</v>
      </c>
      <c r="P13" s="27">
        <f>IF(ISNA(VLOOKUP($A13&amp;P$2,'RAW DATA'!$A:$F,6,FALSE)),0,VLOOKUP($A13&amp;P$2,'RAW DATA'!$A:$F,6,FALSE))/1000</f>
        <v>-40.045780000000001</v>
      </c>
      <c r="Q13" s="27">
        <f>IF(ISNA(VLOOKUP($A13&amp;Q$2,'RAW DATA'!$A:$F,6,FALSE)),0,VLOOKUP($A13&amp;Q$2,'RAW DATA'!$A:$F,6,FALSE))/1000</f>
        <v>0</v>
      </c>
      <c r="R13" s="33">
        <f>IF(ISNA(VLOOKUP($A13&amp;R$2,'RAW DATA'!$A:$F,6,FALSE)),0,VLOOKUP($A13&amp;R$2,'RAW DATA'!$A:$F,6,FALSE))/1000</f>
        <v>0</v>
      </c>
      <c r="S13" s="33">
        <f>IF(ISNA(VLOOKUP($A13&amp;S$2,'RAW DATA'!$A:$F,6,FALSE)),0,VLOOKUP($A13&amp;S$2,'RAW DATA'!$A:$F,6,FALSE))/1000</f>
        <v>6.32254</v>
      </c>
      <c r="T13" s="33">
        <f>IF(ISNA(VLOOKUP($A13&amp;T$2,'RAW DATA'!$A:$F,6,FALSE)),0,VLOOKUP($A13&amp;T$2,'RAW DATA'!$A:$F,6,FALSE))/1000</f>
        <v>0.12562000000000001</v>
      </c>
      <c r="U13" s="34">
        <f t="shared" si="7"/>
        <v>0</v>
      </c>
      <c r="V13" s="33">
        <f>IF(ISNA(VLOOKUP($A13&amp;V$2,'RAW DATA'!$A:$F,6,FALSE)),0,VLOOKUP($A13&amp;V$2,'RAW DATA'!$A:$F,6,FALSE))/1000</f>
        <v>0</v>
      </c>
      <c r="W13" s="33">
        <f>IF(ISNA(VLOOKUP($A13&amp;W$2,'RAW DATA'!$A:$F,6,FALSE)),0,VLOOKUP($A13&amp;W$2,'RAW DATA'!$A:$F,6,FALSE))/1000</f>
        <v>0</v>
      </c>
      <c r="X13" s="33">
        <f>IF(ISNA(VLOOKUP($A13&amp;X$2,'RAW DATA'!$A:$F,6,FALSE)),0,VLOOKUP($A13&amp;X$2,'RAW DATA'!$A:$F,6,FALSE))/1000</f>
        <v>0</v>
      </c>
      <c r="Y13" s="27">
        <f>IF(ISNA(VLOOKUP($A13&amp;Y$2,'RAW DATA'!$A:$F,6,FALSE)),0,VLOOKUP($A13&amp;Y$2,'RAW DATA'!$A:$F,6,FALSE))/1000</f>
        <v>-6.9260399999999995</v>
      </c>
      <c r="Z13" s="33">
        <f>IF(ISNA(VLOOKUP($A13&amp;Z$2,'RAW DATA'!$A:$F,6,FALSE)),0,VLOOKUP($A13&amp;Z$2,'RAW DATA'!$A:$F,6,FALSE))/1000</f>
        <v>0</v>
      </c>
      <c r="AA13" s="33">
        <f>IF(ISNA(VLOOKUP($A13&amp;AA$2,'RAW DATA'!$A:$F,6,FALSE)),0,VLOOKUP($A13&amp;AA$2,'RAW DATA'!$A:$F,6,FALSE))/1000</f>
        <v>0</v>
      </c>
      <c r="AB13" s="33">
        <f>IF(ISNA(VLOOKUP($A13&amp;AB$2,'RAW DATA'!$A:$F,6,FALSE)),0,VLOOKUP($A13&amp;AB$2,'RAW DATA'!$A:$F,6,FALSE))/1000</f>
        <v>0</v>
      </c>
      <c r="AC13" s="33">
        <f>IF(ISNA(VLOOKUP($A13&amp;AC$2,'RAW DATA'!$A:$F,6,FALSE)),0,VLOOKUP($A13&amp;AC$2,'RAW DATA'!$A:$F,6,FALSE))/1000</f>
        <v>0</v>
      </c>
      <c r="AD13" s="33">
        <f>IF(ISNA(VLOOKUP($A13&amp;AD$2,'RAW DATA'!$A:$F,6,FALSE)),0,VLOOKUP($A13&amp;AD$2,'RAW DATA'!$A:$F,6,FALSE))/1000</f>
        <v>0</v>
      </c>
      <c r="AE13" s="33">
        <f>IF(ISNA(VLOOKUP($A13&amp;AE$2,'RAW DATA'!$A:$F,6,FALSE)),0,VLOOKUP($A13&amp;AE$2,'RAW DATA'!$A:$F,6,FALSE))/1000</f>
        <v>0</v>
      </c>
      <c r="AF13" s="33">
        <f>IF(ISNA(VLOOKUP($A13&amp;AF$2,'RAW DATA'!$A:$F,6,FALSE)),0,VLOOKUP($A13&amp;AF$2,'RAW DATA'!$A:$F,6,FALSE))/1000</f>
        <v>2.66486</v>
      </c>
      <c r="AG13" s="33">
        <f>IF(ISNA(VLOOKUP($A13&amp;AG$2,'RAW DATA'!$A:$F,6,FALSE)),0,VLOOKUP($A13&amp;AG$2,'RAW DATA'!$A:$F,6,FALSE))/1000</f>
        <v>0</v>
      </c>
      <c r="AH13" s="33">
        <f>IF(ISNA(VLOOKUP($A13&amp;AH$2,'RAW DATA'!$A:$F,6,FALSE)),0,VLOOKUP($A13&amp;AH$2,'RAW DATA'!$A:$F,6,FALSE))/1000</f>
        <v>0</v>
      </c>
      <c r="AI13" s="33">
        <f>IF(ISNA(VLOOKUP($A13&amp;AI$2,'RAW DATA'!$A:$F,6,FALSE)),0,VLOOKUP($A13&amp;AI$2,'RAW DATA'!$A:$F,6,FALSE))/1000</f>
        <v>0</v>
      </c>
      <c r="AJ13" s="33">
        <f>IF(ISNA(VLOOKUP($A13&amp;AJ$2,'RAW DATA'!$A:$F,6,FALSE)),0,VLOOKUP($A13&amp;AJ$2,'RAW DATA'!$A:$F,6,FALSE))/1000</f>
        <v>0</v>
      </c>
      <c r="AK13" s="27">
        <f>IF(ISNA(VLOOKUP($A13&amp;AK$2,'RAW DATA'!$A:$F,6,FALSE)),0,VLOOKUP($A13&amp;AK$2,'RAW DATA'!$A:$F,6,FALSE))/1000</f>
        <v>0</v>
      </c>
      <c r="AL13" s="34">
        <f t="shared" si="8"/>
        <v>0</v>
      </c>
      <c r="AN13" s="17">
        <f>IF(ISNA(VLOOKUP($A13&amp;AN$2,'RAW DATA'!$A:$F,6,FALSE)),0,VLOOKUP($A13&amp;AN$2,'RAW DATA'!$A:$F,6,FALSE))/1000</f>
        <v>0</v>
      </c>
      <c r="AO13" s="17">
        <f>IF(ISNA(VLOOKUP($A13&amp;AO$2,'RAW DATA'!$A:$F,6,FALSE)),0,VLOOKUP($A13&amp;AO$2,'RAW DATA'!$A:$F,6,FALSE))/1000</f>
        <v>0</v>
      </c>
      <c r="AP13" s="17">
        <f>IF(ISNA(VLOOKUP($A13&amp;AP$2,'RAW DATA'!$A:$F,6,FALSE)),0,VLOOKUP($A13&amp;AP$2,'RAW DATA'!$A:$F,6,FALSE))/1000</f>
        <v>0</v>
      </c>
      <c r="AQ13" s="13"/>
      <c r="AR13" s="17">
        <f>IF(ISNA(VLOOKUP($A13&amp;AR$2,'RAW DATA'!$A:$F,6,FALSE)),0,VLOOKUP($A13&amp;AR$2,'RAW DATA'!$A:$F,6,FALSE))/1000</f>
        <v>0</v>
      </c>
      <c r="AS13" s="17">
        <f>IF(ISNA(VLOOKUP($A13&amp;AS$2,'RAW DATA'!$A:$F,6,FALSE)),0,VLOOKUP($A13&amp;AS$2,'RAW DATA'!$A:$F,6,FALSE))/1000</f>
        <v>0</v>
      </c>
      <c r="AT13" s="17">
        <f>IF(ISNA(VLOOKUP($A13&amp;AT$2,'RAW DATA'!$A:$F,6,FALSE)),0,VLOOKUP($A13&amp;AT$2,'RAW DATA'!$A:$F,6,FALSE))/1000</f>
        <v>0</v>
      </c>
      <c r="AU13" s="17">
        <f>IF(ISNA(VLOOKUP($A13&amp;AU$2,'RAW DATA'!$A:$F,6,FALSE)),0,VLOOKUP($A13&amp;AU$2,'RAW DATA'!$A:$F,6,FALSE))/1000</f>
        <v>0</v>
      </c>
      <c r="AV13" s="13"/>
      <c r="AW13" s="13"/>
      <c r="AX13" s="13"/>
      <c r="AY13" s="13"/>
      <c r="AZ13" s="13"/>
      <c r="BA13" s="13"/>
    </row>
    <row r="14" spans="1:53" x14ac:dyDescent="0.15">
      <c r="A14" s="12" t="s">
        <v>278</v>
      </c>
      <c r="B14" s="8" t="s">
        <v>307</v>
      </c>
      <c r="C14" s="11" t="s">
        <v>279</v>
      </c>
      <c r="D14" s="14">
        <f t="shared" si="0"/>
        <v>0</v>
      </c>
      <c r="E14" s="14">
        <f t="shared" si="1"/>
        <v>0</v>
      </c>
      <c r="F14" s="14">
        <f t="shared" si="2"/>
        <v>0</v>
      </c>
      <c r="G14" s="14">
        <f t="shared" si="3"/>
        <v>0</v>
      </c>
      <c r="H14" s="14">
        <f t="shared" si="4"/>
        <v>0</v>
      </c>
      <c r="I14" s="14">
        <f t="shared" si="5"/>
        <v>0</v>
      </c>
      <c r="J14" s="14">
        <f t="shared" si="6"/>
        <v>1059.2363500000001</v>
      </c>
      <c r="K14" s="19" t="s">
        <v>307</v>
      </c>
      <c r="L14" s="17">
        <f>IF(ISNA(VLOOKUP($A14&amp;L$2,'RAW DATA'!$A:$F,6,FALSE)),0,VLOOKUP($A14&amp;L$2,'RAW DATA'!$A:$F,6,FALSE))/1000</f>
        <v>1059.2363500000001</v>
      </c>
      <c r="N14" s="27">
        <f>IF(ISNA(VLOOKUP($A14&amp;N$2,'RAW DATA'!$A:$F,6,FALSE)),0,VLOOKUP($A14&amp;N$2,'RAW DATA'!$A:$F,6,FALSE))/1000</f>
        <v>0</v>
      </c>
      <c r="O14" s="27">
        <f>IF(ISNA(VLOOKUP($A14&amp;O$2,'RAW DATA'!$A:$F,6,FALSE)),0,VLOOKUP($A14&amp;O$2,'RAW DATA'!$A:$F,6,FALSE))/1000</f>
        <v>0</v>
      </c>
      <c r="P14" s="27">
        <f>IF(ISNA(VLOOKUP($A14&amp;P$2,'RAW DATA'!$A:$F,6,FALSE)),0,VLOOKUP($A14&amp;P$2,'RAW DATA'!$A:$F,6,FALSE))/1000</f>
        <v>0</v>
      </c>
      <c r="Q14" s="27">
        <f>IF(ISNA(VLOOKUP($A14&amp;Q$2,'RAW DATA'!$A:$F,6,FALSE)),0,VLOOKUP($A14&amp;Q$2,'RAW DATA'!$A:$F,6,FALSE))/1000</f>
        <v>0</v>
      </c>
      <c r="R14" s="33">
        <f>IF(ISNA(VLOOKUP($A14&amp;R$2,'RAW DATA'!$A:$F,6,FALSE)),0,VLOOKUP($A14&amp;R$2,'RAW DATA'!$A:$F,6,FALSE))/1000</f>
        <v>0</v>
      </c>
      <c r="S14" s="33">
        <f>IF(ISNA(VLOOKUP($A14&amp;S$2,'RAW DATA'!$A:$F,6,FALSE)),0,VLOOKUP($A14&amp;S$2,'RAW DATA'!$A:$F,6,FALSE))/1000</f>
        <v>0</v>
      </c>
      <c r="T14" s="33">
        <f>IF(ISNA(VLOOKUP($A14&amp;T$2,'RAW DATA'!$A:$F,6,FALSE)),0,VLOOKUP($A14&amp;T$2,'RAW DATA'!$A:$F,6,FALSE))/1000</f>
        <v>0</v>
      </c>
      <c r="U14" s="34">
        <f t="shared" si="7"/>
        <v>0</v>
      </c>
      <c r="V14" s="33">
        <f>IF(ISNA(VLOOKUP($A14&amp;V$2,'RAW DATA'!$A:$F,6,FALSE)),0,VLOOKUP($A14&amp;V$2,'RAW DATA'!$A:$F,6,FALSE))/1000</f>
        <v>0</v>
      </c>
      <c r="W14" s="33">
        <f>IF(ISNA(VLOOKUP($A14&amp;W$2,'RAW DATA'!$A:$F,6,FALSE)),0,VLOOKUP($A14&amp;W$2,'RAW DATA'!$A:$F,6,FALSE))/1000</f>
        <v>0</v>
      </c>
      <c r="X14" s="33">
        <f>IF(ISNA(VLOOKUP($A14&amp;X$2,'RAW DATA'!$A:$F,6,FALSE)),0,VLOOKUP($A14&amp;X$2,'RAW DATA'!$A:$F,6,FALSE))/1000</f>
        <v>0</v>
      </c>
      <c r="Y14" s="27">
        <f>IF(ISNA(VLOOKUP($A14&amp;Y$2,'RAW DATA'!$A:$F,6,FALSE)),0,VLOOKUP($A14&amp;Y$2,'RAW DATA'!$A:$F,6,FALSE))/1000</f>
        <v>0</v>
      </c>
      <c r="Z14" s="33">
        <f>IF(ISNA(VLOOKUP($A14&amp;Z$2,'RAW DATA'!$A:$F,6,FALSE)),0,VLOOKUP($A14&amp;Z$2,'RAW DATA'!$A:$F,6,FALSE))/1000</f>
        <v>0</v>
      </c>
      <c r="AA14" s="33">
        <f>IF(ISNA(VLOOKUP($A14&amp;AA$2,'RAW DATA'!$A:$F,6,FALSE)),0,VLOOKUP($A14&amp;AA$2,'RAW DATA'!$A:$F,6,FALSE))/1000</f>
        <v>0</v>
      </c>
      <c r="AB14" s="33">
        <f>IF(ISNA(VLOOKUP($A14&amp;AB$2,'RAW DATA'!$A:$F,6,FALSE)),0,VLOOKUP($A14&amp;AB$2,'RAW DATA'!$A:$F,6,FALSE))/1000</f>
        <v>0</v>
      </c>
      <c r="AC14" s="33">
        <f>IF(ISNA(VLOOKUP($A14&amp;AC$2,'RAW DATA'!$A:$F,6,FALSE)),0,VLOOKUP($A14&amp;AC$2,'RAW DATA'!$A:$F,6,FALSE))/1000</f>
        <v>0</v>
      </c>
      <c r="AD14" s="33">
        <f>IF(ISNA(VLOOKUP($A14&amp;AD$2,'RAW DATA'!$A:$F,6,FALSE)),0,VLOOKUP($A14&amp;AD$2,'RAW DATA'!$A:$F,6,FALSE))/1000</f>
        <v>0</v>
      </c>
      <c r="AE14" s="33">
        <f>IF(ISNA(VLOOKUP($A14&amp;AE$2,'RAW DATA'!$A:$F,6,FALSE)),0,VLOOKUP($A14&amp;AE$2,'RAW DATA'!$A:$F,6,FALSE))/1000</f>
        <v>0</v>
      </c>
      <c r="AF14" s="33">
        <f>IF(ISNA(VLOOKUP($A14&amp;AF$2,'RAW DATA'!$A:$F,6,FALSE)),0,VLOOKUP($A14&amp;AF$2,'RAW DATA'!$A:$F,6,FALSE))/1000</f>
        <v>0</v>
      </c>
      <c r="AG14" s="33">
        <f>IF(ISNA(VLOOKUP($A14&amp;AG$2,'RAW DATA'!$A:$F,6,FALSE)),0,VLOOKUP($A14&amp;AG$2,'RAW DATA'!$A:$F,6,FALSE))/1000</f>
        <v>0</v>
      </c>
      <c r="AH14" s="33">
        <f>IF(ISNA(VLOOKUP($A14&amp;AH$2,'RAW DATA'!$A:$F,6,FALSE)),0,VLOOKUP($A14&amp;AH$2,'RAW DATA'!$A:$F,6,FALSE))/1000</f>
        <v>0</v>
      </c>
      <c r="AI14" s="33">
        <f>IF(ISNA(VLOOKUP($A14&amp;AI$2,'RAW DATA'!$A:$F,6,FALSE)),0,VLOOKUP($A14&amp;AI$2,'RAW DATA'!$A:$F,6,FALSE))/1000</f>
        <v>0</v>
      </c>
      <c r="AJ14" s="33">
        <f>IF(ISNA(VLOOKUP($A14&amp;AJ$2,'RAW DATA'!$A:$F,6,FALSE)),0,VLOOKUP($A14&amp;AJ$2,'RAW DATA'!$A:$F,6,FALSE))/1000</f>
        <v>0</v>
      </c>
      <c r="AK14" s="27">
        <f>IF(ISNA(VLOOKUP($A14&amp;AK$2,'RAW DATA'!$A:$F,6,FALSE)),0,VLOOKUP($A14&amp;AK$2,'RAW DATA'!$A:$F,6,FALSE))/1000</f>
        <v>0</v>
      </c>
      <c r="AL14" s="34">
        <f t="shared" si="8"/>
        <v>0</v>
      </c>
      <c r="AN14" s="17">
        <f>IF(ISNA(VLOOKUP($A14&amp;AN$2,'RAW DATA'!$A:$F,6,FALSE)),0,VLOOKUP($A14&amp;AN$2,'RAW DATA'!$A:$F,6,FALSE))/1000</f>
        <v>0</v>
      </c>
      <c r="AO14" s="17">
        <f>IF(ISNA(VLOOKUP($A14&amp;AO$2,'RAW DATA'!$A:$F,6,FALSE)),0,VLOOKUP($A14&amp;AO$2,'RAW DATA'!$A:$F,6,FALSE))/1000</f>
        <v>0</v>
      </c>
      <c r="AP14" s="17">
        <f>IF(ISNA(VLOOKUP($A14&amp;AP$2,'RAW DATA'!$A:$F,6,FALSE)),0,VLOOKUP($A14&amp;AP$2,'RAW DATA'!$A:$F,6,FALSE))/1000</f>
        <v>0</v>
      </c>
      <c r="AQ14" s="13"/>
      <c r="AR14" s="17">
        <f>IF(ISNA(VLOOKUP($A14&amp;AR$2,'RAW DATA'!$A:$F,6,FALSE)),0,VLOOKUP($A14&amp;AR$2,'RAW DATA'!$A:$F,6,FALSE))/1000</f>
        <v>0</v>
      </c>
      <c r="AS14" s="17">
        <f>IF(ISNA(VLOOKUP($A14&amp;AS$2,'RAW DATA'!$A:$F,6,FALSE)),0,VLOOKUP($A14&amp;AS$2,'RAW DATA'!$A:$F,6,FALSE))/1000</f>
        <v>0</v>
      </c>
      <c r="AT14" s="17">
        <f>IF(ISNA(VLOOKUP($A14&amp;AT$2,'RAW DATA'!$A:$F,6,FALSE)),0,VLOOKUP($A14&amp;AT$2,'RAW DATA'!$A:$F,6,FALSE))/1000</f>
        <v>0</v>
      </c>
      <c r="AU14" s="17">
        <f>IF(ISNA(VLOOKUP($A14&amp;AU$2,'RAW DATA'!$A:$F,6,FALSE)),0,VLOOKUP($A14&amp;AU$2,'RAW DATA'!$A:$F,6,FALSE))/1000</f>
        <v>0</v>
      </c>
      <c r="AV14" s="13"/>
      <c r="AW14" s="13"/>
      <c r="AX14" s="13"/>
      <c r="AY14" s="13"/>
      <c r="AZ14" s="13"/>
      <c r="BA14" s="13"/>
    </row>
    <row r="15" spans="1:53" x14ac:dyDescent="0.15">
      <c r="A15" s="12" t="s">
        <v>280</v>
      </c>
      <c r="B15" s="8" t="s">
        <v>307</v>
      </c>
      <c r="C15" s="11" t="s">
        <v>142</v>
      </c>
      <c r="D15" s="14">
        <f t="shared" si="0"/>
        <v>0</v>
      </c>
      <c r="E15" s="14">
        <f t="shared" si="1"/>
        <v>0</v>
      </c>
      <c r="F15" s="14">
        <f t="shared" si="2"/>
        <v>0</v>
      </c>
      <c r="G15" s="14">
        <f t="shared" si="3"/>
        <v>0</v>
      </c>
      <c r="H15" s="14">
        <f t="shared" si="4"/>
        <v>0</v>
      </c>
      <c r="I15" s="14">
        <f t="shared" si="5"/>
        <v>0</v>
      </c>
      <c r="J15" s="14">
        <f t="shared" si="6"/>
        <v>35922.74093</v>
      </c>
      <c r="K15" s="19" t="s">
        <v>307</v>
      </c>
      <c r="L15" s="17">
        <f>IF(ISNA(VLOOKUP($A15&amp;L$2,'RAW DATA'!$A:$F,6,FALSE)),0,VLOOKUP($A15&amp;L$2,'RAW DATA'!$A:$F,6,FALSE))/1000</f>
        <v>35922.74093</v>
      </c>
      <c r="N15" s="27">
        <f>IF(ISNA(VLOOKUP($A15&amp;N$2,'RAW DATA'!$A:$F,6,FALSE)),0,VLOOKUP($A15&amp;N$2,'RAW DATA'!$A:$F,6,FALSE))/1000</f>
        <v>0</v>
      </c>
      <c r="O15" s="27">
        <f>IF(ISNA(VLOOKUP($A15&amp;O$2,'RAW DATA'!$A:$F,6,FALSE)),0,VLOOKUP($A15&amp;O$2,'RAW DATA'!$A:$F,6,FALSE))/1000</f>
        <v>0</v>
      </c>
      <c r="P15" s="27">
        <f>IF(ISNA(VLOOKUP($A15&amp;P$2,'RAW DATA'!$A:$F,6,FALSE)),0,VLOOKUP($A15&amp;P$2,'RAW DATA'!$A:$F,6,FALSE))/1000</f>
        <v>0</v>
      </c>
      <c r="Q15" s="27">
        <f>IF(ISNA(VLOOKUP($A15&amp;Q$2,'RAW DATA'!$A:$F,6,FALSE)),0,VLOOKUP($A15&amp;Q$2,'RAW DATA'!$A:$F,6,FALSE))/1000</f>
        <v>0</v>
      </c>
      <c r="R15" s="33">
        <f>IF(ISNA(VLOOKUP($A15&amp;R$2,'RAW DATA'!$A:$F,6,FALSE)),0,VLOOKUP($A15&amp;R$2,'RAW DATA'!$A:$F,6,FALSE))/1000</f>
        <v>0</v>
      </c>
      <c r="S15" s="33">
        <f>IF(ISNA(VLOOKUP($A15&amp;S$2,'RAW DATA'!$A:$F,6,FALSE)),0,VLOOKUP($A15&amp;S$2,'RAW DATA'!$A:$F,6,FALSE))/1000</f>
        <v>0</v>
      </c>
      <c r="T15" s="33">
        <f>IF(ISNA(VLOOKUP($A15&amp;T$2,'RAW DATA'!$A:$F,6,FALSE)),0,VLOOKUP($A15&amp;T$2,'RAW DATA'!$A:$F,6,FALSE))/1000</f>
        <v>0</v>
      </c>
      <c r="U15" s="34">
        <f t="shared" si="7"/>
        <v>0</v>
      </c>
      <c r="V15" s="33">
        <f>IF(ISNA(VLOOKUP($A15&amp;V$2,'RAW DATA'!$A:$F,6,FALSE)),0,VLOOKUP($A15&amp;V$2,'RAW DATA'!$A:$F,6,FALSE))/1000</f>
        <v>0</v>
      </c>
      <c r="W15" s="33">
        <f>IF(ISNA(VLOOKUP($A15&amp;W$2,'RAW DATA'!$A:$F,6,FALSE)),0,VLOOKUP($A15&amp;W$2,'RAW DATA'!$A:$F,6,FALSE))/1000</f>
        <v>0</v>
      </c>
      <c r="X15" s="33">
        <f>IF(ISNA(VLOOKUP($A15&amp;X$2,'RAW DATA'!$A:$F,6,FALSE)),0,VLOOKUP($A15&amp;X$2,'RAW DATA'!$A:$F,6,FALSE))/1000</f>
        <v>0</v>
      </c>
      <c r="Y15" s="27">
        <f>IF(ISNA(VLOOKUP($A15&amp;Y$2,'RAW DATA'!$A:$F,6,FALSE)),0,VLOOKUP($A15&amp;Y$2,'RAW DATA'!$A:$F,6,FALSE))/1000</f>
        <v>0</v>
      </c>
      <c r="Z15" s="33">
        <f>IF(ISNA(VLOOKUP($A15&amp;Z$2,'RAW DATA'!$A:$F,6,FALSE)),0,VLOOKUP($A15&amp;Z$2,'RAW DATA'!$A:$F,6,FALSE))/1000</f>
        <v>0</v>
      </c>
      <c r="AA15" s="33">
        <f>IF(ISNA(VLOOKUP($A15&amp;AA$2,'RAW DATA'!$A:$F,6,FALSE)),0,VLOOKUP($A15&amp;AA$2,'RAW DATA'!$A:$F,6,FALSE))/1000</f>
        <v>0</v>
      </c>
      <c r="AB15" s="33">
        <f>IF(ISNA(VLOOKUP($A15&amp;AB$2,'RAW DATA'!$A:$F,6,FALSE)),0,VLOOKUP($A15&amp;AB$2,'RAW DATA'!$A:$F,6,FALSE))/1000</f>
        <v>0</v>
      </c>
      <c r="AC15" s="33">
        <f>IF(ISNA(VLOOKUP($A15&amp;AC$2,'RAW DATA'!$A:$F,6,FALSE)),0,VLOOKUP($A15&amp;AC$2,'RAW DATA'!$A:$F,6,FALSE))/1000</f>
        <v>0</v>
      </c>
      <c r="AD15" s="33">
        <f>IF(ISNA(VLOOKUP($A15&amp;AD$2,'RAW DATA'!$A:$F,6,FALSE)),0,VLOOKUP($A15&amp;AD$2,'RAW DATA'!$A:$F,6,FALSE))/1000</f>
        <v>0</v>
      </c>
      <c r="AE15" s="33">
        <f>IF(ISNA(VLOOKUP($A15&amp;AE$2,'RAW DATA'!$A:$F,6,FALSE)),0,VLOOKUP($A15&amp;AE$2,'RAW DATA'!$A:$F,6,FALSE))/1000</f>
        <v>0</v>
      </c>
      <c r="AF15" s="33">
        <f>IF(ISNA(VLOOKUP($A15&amp;AF$2,'RAW DATA'!$A:$F,6,FALSE)),0,VLOOKUP($A15&amp;AF$2,'RAW DATA'!$A:$F,6,FALSE))/1000</f>
        <v>0</v>
      </c>
      <c r="AG15" s="33">
        <f>IF(ISNA(VLOOKUP($A15&amp;AG$2,'RAW DATA'!$A:$F,6,FALSE)),0,VLOOKUP($A15&amp;AG$2,'RAW DATA'!$A:$F,6,FALSE))/1000</f>
        <v>0</v>
      </c>
      <c r="AH15" s="33">
        <f>IF(ISNA(VLOOKUP($A15&amp;AH$2,'RAW DATA'!$A:$F,6,FALSE)),0,VLOOKUP($A15&amp;AH$2,'RAW DATA'!$A:$F,6,FALSE))/1000</f>
        <v>0</v>
      </c>
      <c r="AI15" s="33">
        <f>IF(ISNA(VLOOKUP($A15&amp;AI$2,'RAW DATA'!$A:$F,6,FALSE)),0,VLOOKUP($A15&amp;AI$2,'RAW DATA'!$A:$F,6,FALSE))/1000</f>
        <v>0</v>
      </c>
      <c r="AJ15" s="33">
        <f>IF(ISNA(VLOOKUP($A15&amp;AJ$2,'RAW DATA'!$A:$F,6,FALSE)),0,VLOOKUP($A15&amp;AJ$2,'RAW DATA'!$A:$F,6,FALSE))/1000</f>
        <v>0</v>
      </c>
      <c r="AK15" s="27">
        <f>IF(ISNA(VLOOKUP($A15&amp;AK$2,'RAW DATA'!$A:$F,6,FALSE)),0,VLOOKUP($A15&amp;AK$2,'RAW DATA'!$A:$F,6,FALSE))/1000</f>
        <v>0</v>
      </c>
      <c r="AL15" s="34">
        <f t="shared" si="8"/>
        <v>0</v>
      </c>
      <c r="AN15" s="17">
        <f>IF(ISNA(VLOOKUP($A15&amp;AN$2,'RAW DATA'!$A:$F,6,FALSE)),0,VLOOKUP($A15&amp;AN$2,'RAW DATA'!$A:$F,6,FALSE))/1000</f>
        <v>0</v>
      </c>
      <c r="AO15" s="17">
        <f>IF(ISNA(VLOOKUP($A15&amp;AO$2,'RAW DATA'!$A:$F,6,FALSE)),0,VLOOKUP($A15&amp;AO$2,'RAW DATA'!$A:$F,6,FALSE))/1000</f>
        <v>0</v>
      </c>
      <c r="AP15" s="17">
        <f>IF(ISNA(VLOOKUP($A15&amp;AP$2,'RAW DATA'!$A:$F,6,FALSE)),0,VLOOKUP($A15&amp;AP$2,'RAW DATA'!$A:$F,6,FALSE))/1000</f>
        <v>0</v>
      </c>
      <c r="AQ15" s="13"/>
      <c r="AR15" s="17">
        <f>IF(ISNA(VLOOKUP($A15&amp;AR$2,'RAW DATA'!$A:$F,6,FALSE)),0,VLOOKUP($A15&amp;AR$2,'RAW DATA'!$A:$F,6,FALSE))/1000</f>
        <v>0</v>
      </c>
      <c r="AS15" s="17">
        <f>IF(ISNA(VLOOKUP($A15&amp;AS$2,'RAW DATA'!$A:$F,6,FALSE)),0,VLOOKUP($A15&amp;AS$2,'RAW DATA'!$A:$F,6,FALSE))/1000</f>
        <v>0</v>
      </c>
      <c r="AT15" s="17">
        <f>IF(ISNA(VLOOKUP($A15&amp;AT$2,'RAW DATA'!$A:$F,6,FALSE)),0,VLOOKUP($A15&amp;AT$2,'RAW DATA'!$A:$F,6,FALSE))/1000</f>
        <v>0</v>
      </c>
      <c r="AU15" s="17">
        <f>IF(ISNA(VLOOKUP($A15&amp;AU$2,'RAW DATA'!$A:$F,6,FALSE)),0,VLOOKUP($A15&amp;AU$2,'RAW DATA'!$A:$F,6,FALSE))/1000</f>
        <v>0</v>
      </c>
      <c r="AV15" s="13"/>
      <c r="AW15" s="13"/>
      <c r="AX15" s="13"/>
      <c r="AY15" s="13"/>
      <c r="AZ15" s="13"/>
      <c r="BA15" s="13"/>
    </row>
    <row r="16" spans="1:53" x14ac:dyDescent="0.15">
      <c r="A16" s="12" t="s">
        <v>281</v>
      </c>
      <c r="B16" s="8" t="s">
        <v>307</v>
      </c>
      <c r="C16" s="11" t="s">
        <v>282</v>
      </c>
      <c r="D16" s="14">
        <f t="shared" si="0"/>
        <v>0</v>
      </c>
      <c r="E16" s="14">
        <f t="shared" si="1"/>
        <v>0</v>
      </c>
      <c r="F16" s="14">
        <f t="shared" si="2"/>
        <v>0</v>
      </c>
      <c r="G16" s="14">
        <f t="shared" si="3"/>
        <v>0</v>
      </c>
      <c r="H16" s="14">
        <f t="shared" si="4"/>
        <v>0</v>
      </c>
      <c r="I16" s="14">
        <f t="shared" si="5"/>
        <v>0</v>
      </c>
      <c r="J16" s="14">
        <f t="shared" si="6"/>
        <v>8860.436310000001</v>
      </c>
      <c r="K16" s="19" t="s">
        <v>307</v>
      </c>
      <c r="L16" s="17">
        <f>IF(ISNA(VLOOKUP($A16&amp;L$2,'RAW DATA'!$A:$F,6,FALSE)),0,VLOOKUP($A16&amp;L$2,'RAW DATA'!$A:$F,6,FALSE))/1000</f>
        <v>8860.436310000001</v>
      </c>
      <c r="N16" s="27">
        <f>IF(ISNA(VLOOKUP($A16&amp;N$2,'RAW DATA'!$A:$F,6,FALSE)),0,VLOOKUP($A16&amp;N$2,'RAW DATA'!$A:$F,6,FALSE))/1000</f>
        <v>0</v>
      </c>
      <c r="O16" s="27">
        <f>IF(ISNA(VLOOKUP($A16&amp;O$2,'RAW DATA'!$A:$F,6,FALSE)),0,VLOOKUP($A16&amp;O$2,'RAW DATA'!$A:$F,6,FALSE))/1000</f>
        <v>0</v>
      </c>
      <c r="P16" s="27">
        <f>IF(ISNA(VLOOKUP($A16&amp;P$2,'RAW DATA'!$A:$F,6,FALSE)),0,VLOOKUP($A16&amp;P$2,'RAW DATA'!$A:$F,6,FALSE))/1000</f>
        <v>0</v>
      </c>
      <c r="Q16" s="27">
        <f>IF(ISNA(VLOOKUP($A16&amp;Q$2,'RAW DATA'!$A:$F,6,FALSE)),0,VLOOKUP($A16&amp;Q$2,'RAW DATA'!$A:$F,6,FALSE))/1000</f>
        <v>0</v>
      </c>
      <c r="R16" s="33">
        <f>IF(ISNA(VLOOKUP($A16&amp;R$2,'RAW DATA'!$A:$F,6,FALSE)),0,VLOOKUP($A16&amp;R$2,'RAW DATA'!$A:$F,6,FALSE))/1000</f>
        <v>0</v>
      </c>
      <c r="S16" s="33">
        <f>IF(ISNA(VLOOKUP($A16&amp;S$2,'RAW DATA'!$A:$F,6,FALSE)),0,VLOOKUP($A16&amp;S$2,'RAW DATA'!$A:$F,6,FALSE))/1000</f>
        <v>0</v>
      </c>
      <c r="T16" s="33">
        <f>IF(ISNA(VLOOKUP($A16&amp;T$2,'RAW DATA'!$A:$F,6,FALSE)),0,VLOOKUP($A16&amp;T$2,'RAW DATA'!$A:$F,6,FALSE))/1000</f>
        <v>0</v>
      </c>
      <c r="U16" s="34">
        <f t="shared" si="7"/>
        <v>0</v>
      </c>
      <c r="V16" s="33">
        <f>IF(ISNA(VLOOKUP($A16&amp;V$2,'RAW DATA'!$A:$F,6,FALSE)),0,VLOOKUP($A16&amp;V$2,'RAW DATA'!$A:$F,6,FALSE))/1000</f>
        <v>0</v>
      </c>
      <c r="W16" s="33">
        <f>IF(ISNA(VLOOKUP($A16&amp;W$2,'RAW DATA'!$A:$F,6,FALSE)),0,VLOOKUP($A16&amp;W$2,'RAW DATA'!$A:$F,6,FALSE))/1000</f>
        <v>0</v>
      </c>
      <c r="X16" s="33">
        <f>IF(ISNA(VLOOKUP($A16&amp;X$2,'RAW DATA'!$A:$F,6,FALSE)),0,VLOOKUP($A16&amp;X$2,'RAW DATA'!$A:$F,6,FALSE))/1000</f>
        <v>0</v>
      </c>
      <c r="Y16" s="27">
        <f>IF(ISNA(VLOOKUP($A16&amp;Y$2,'RAW DATA'!$A:$F,6,FALSE)),0,VLOOKUP($A16&amp;Y$2,'RAW DATA'!$A:$F,6,FALSE))/1000</f>
        <v>0</v>
      </c>
      <c r="Z16" s="33">
        <f>IF(ISNA(VLOOKUP($A16&amp;Z$2,'RAW DATA'!$A:$F,6,FALSE)),0,VLOOKUP($A16&amp;Z$2,'RAW DATA'!$A:$F,6,FALSE))/1000</f>
        <v>0</v>
      </c>
      <c r="AA16" s="33">
        <f>IF(ISNA(VLOOKUP($A16&amp;AA$2,'RAW DATA'!$A:$F,6,FALSE)),0,VLOOKUP($A16&amp;AA$2,'RAW DATA'!$A:$F,6,FALSE))/1000</f>
        <v>0</v>
      </c>
      <c r="AB16" s="33">
        <f>IF(ISNA(VLOOKUP($A16&amp;AB$2,'RAW DATA'!$A:$F,6,FALSE)),0,VLOOKUP($A16&amp;AB$2,'RAW DATA'!$A:$F,6,FALSE))/1000</f>
        <v>0</v>
      </c>
      <c r="AC16" s="33">
        <f>IF(ISNA(VLOOKUP($A16&amp;AC$2,'RAW DATA'!$A:$F,6,FALSE)),0,VLOOKUP($A16&amp;AC$2,'RAW DATA'!$A:$F,6,FALSE))/1000</f>
        <v>0</v>
      </c>
      <c r="AD16" s="33">
        <f>IF(ISNA(VLOOKUP($A16&amp;AD$2,'RAW DATA'!$A:$F,6,FALSE)),0,VLOOKUP($A16&amp;AD$2,'RAW DATA'!$A:$F,6,FALSE))/1000</f>
        <v>0</v>
      </c>
      <c r="AE16" s="33">
        <f>IF(ISNA(VLOOKUP($A16&amp;AE$2,'RAW DATA'!$A:$F,6,FALSE)),0,VLOOKUP($A16&amp;AE$2,'RAW DATA'!$A:$F,6,FALSE))/1000</f>
        <v>0</v>
      </c>
      <c r="AF16" s="33">
        <f>IF(ISNA(VLOOKUP($A16&amp;AF$2,'RAW DATA'!$A:$F,6,FALSE)),0,VLOOKUP($A16&amp;AF$2,'RAW DATA'!$A:$F,6,FALSE))/1000</f>
        <v>0</v>
      </c>
      <c r="AG16" s="33">
        <f>IF(ISNA(VLOOKUP($A16&amp;AG$2,'RAW DATA'!$A:$F,6,FALSE)),0,VLOOKUP($A16&amp;AG$2,'RAW DATA'!$A:$F,6,FALSE))/1000</f>
        <v>0</v>
      </c>
      <c r="AH16" s="33">
        <f>IF(ISNA(VLOOKUP($A16&amp;AH$2,'RAW DATA'!$A:$F,6,FALSE)),0,VLOOKUP($A16&amp;AH$2,'RAW DATA'!$A:$F,6,FALSE))/1000</f>
        <v>0</v>
      </c>
      <c r="AI16" s="33">
        <f>IF(ISNA(VLOOKUP($A16&amp;AI$2,'RAW DATA'!$A:$F,6,FALSE)),0,VLOOKUP($A16&amp;AI$2,'RAW DATA'!$A:$F,6,FALSE))/1000</f>
        <v>0</v>
      </c>
      <c r="AJ16" s="33">
        <f>IF(ISNA(VLOOKUP($A16&amp;AJ$2,'RAW DATA'!$A:$F,6,FALSE)),0,VLOOKUP($A16&amp;AJ$2,'RAW DATA'!$A:$F,6,FALSE))/1000</f>
        <v>0</v>
      </c>
      <c r="AK16" s="27">
        <f>IF(ISNA(VLOOKUP($A16&amp;AK$2,'RAW DATA'!$A:$F,6,FALSE)),0,VLOOKUP($A16&amp;AK$2,'RAW DATA'!$A:$F,6,FALSE))/1000</f>
        <v>0</v>
      </c>
      <c r="AL16" s="34">
        <f t="shared" si="8"/>
        <v>0</v>
      </c>
      <c r="AN16" s="17">
        <f>IF(ISNA(VLOOKUP($A16&amp;AN$2,'RAW DATA'!$A:$F,6,FALSE)),0,VLOOKUP($A16&amp;AN$2,'RAW DATA'!$A:$F,6,FALSE))/1000</f>
        <v>0</v>
      </c>
      <c r="AO16" s="17">
        <f>IF(ISNA(VLOOKUP($A16&amp;AO$2,'RAW DATA'!$A:$F,6,FALSE)),0,VLOOKUP($A16&amp;AO$2,'RAW DATA'!$A:$F,6,FALSE))/1000</f>
        <v>0</v>
      </c>
      <c r="AP16" s="17">
        <f>IF(ISNA(VLOOKUP($A16&amp;AP$2,'RAW DATA'!$A:$F,6,FALSE)),0,VLOOKUP($A16&amp;AP$2,'RAW DATA'!$A:$F,6,FALSE))/1000</f>
        <v>0</v>
      </c>
      <c r="AQ16" s="13"/>
      <c r="AR16" s="17">
        <f>IF(ISNA(VLOOKUP($A16&amp;AR$2,'RAW DATA'!$A:$F,6,FALSE)),0,VLOOKUP($A16&amp;AR$2,'RAW DATA'!$A:$F,6,FALSE))/1000</f>
        <v>0</v>
      </c>
      <c r="AS16" s="17">
        <f>IF(ISNA(VLOOKUP($A16&amp;AS$2,'RAW DATA'!$A:$F,6,FALSE)),0,VLOOKUP($A16&amp;AS$2,'RAW DATA'!$A:$F,6,FALSE))/1000</f>
        <v>0</v>
      </c>
      <c r="AT16" s="17">
        <f>IF(ISNA(VLOOKUP($A16&amp;AT$2,'RAW DATA'!$A:$F,6,FALSE)),0,VLOOKUP($A16&amp;AT$2,'RAW DATA'!$A:$F,6,FALSE))/1000</f>
        <v>0</v>
      </c>
      <c r="AU16" s="17">
        <f>IF(ISNA(VLOOKUP($A16&amp;AU$2,'RAW DATA'!$A:$F,6,FALSE)),0,VLOOKUP($A16&amp;AU$2,'RAW DATA'!$A:$F,6,FALSE))/1000</f>
        <v>0</v>
      </c>
      <c r="AV16" s="13"/>
      <c r="AW16" s="13"/>
      <c r="AX16" s="13"/>
      <c r="AY16" s="13"/>
      <c r="AZ16" s="13"/>
      <c r="BA16" s="13"/>
    </row>
    <row r="17" spans="1:53" x14ac:dyDescent="0.15">
      <c r="A17" s="12" t="s">
        <v>283</v>
      </c>
      <c r="B17" s="8" t="s">
        <v>307</v>
      </c>
      <c r="C17" s="11" t="s">
        <v>284</v>
      </c>
      <c r="D17" s="14">
        <f t="shared" si="0"/>
        <v>0</v>
      </c>
      <c r="E17" s="14">
        <f t="shared" si="1"/>
        <v>0</v>
      </c>
      <c r="F17" s="14">
        <f t="shared" si="2"/>
        <v>0</v>
      </c>
      <c r="G17" s="14">
        <f t="shared" si="3"/>
        <v>0</v>
      </c>
      <c r="H17" s="14">
        <f t="shared" si="4"/>
        <v>0</v>
      </c>
      <c r="I17" s="14">
        <f t="shared" si="5"/>
        <v>0</v>
      </c>
      <c r="J17" s="14">
        <f t="shared" si="6"/>
        <v>-49.978399999999901</v>
      </c>
      <c r="K17" s="19" t="s">
        <v>307</v>
      </c>
      <c r="L17" s="17">
        <f>IF(ISNA(VLOOKUP($A17&amp;L$2,'RAW DATA'!$A:$F,6,FALSE)),0,VLOOKUP($A17&amp;L$2,'RAW DATA'!$A:$F,6,FALSE))/1000</f>
        <v>-49.978399999999901</v>
      </c>
      <c r="N17" s="27">
        <f>IF(ISNA(VLOOKUP($A17&amp;N$2,'RAW DATA'!$A:$F,6,FALSE)),0,VLOOKUP($A17&amp;N$2,'RAW DATA'!$A:$F,6,FALSE))/1000</f>
        <v>0</v>
      </c>
      <c r="O17" s="27">
        <f>IF(ISNA(VLOOKUP($A17&amp;O$2,'RAW DATA'!$A:$F,6,FALSE)),0,VLOOKUP($A17&amp;O$2,'RAW DATA'!$A:$F,6,FALSE))/1000</f>
        <v>0</v>
      </c>
      <c r="P17" s="27">
        <f>IF(ISNA(VLOOKUP($A17&amp;P$2,'RAW DATA'!$A:$F,6,FALSE)),0,VLOOKUP($A17&amp;P$2,'RAW DATA'!$A:$F,6,FALSE))/1000</f>
        <v>0</v>
      </c>
      <c r="Q17" s="27">
        <f>IF(ISNA(VLOOKUP($A17&amp;Q$2,'RAW DATA'!$A:$F,6,FALSE)),0,VLOOKUP($A17&amp;Q$2,'RAW DATA'!$A:$F,6,FALSE))/1000</f>
        <v>0</v>
      </c>
      <c r="R17" s="33">
        <f>IF(ISNA(VLOOKUP($A17&amp;R$2,'RAW DATA'!$A:$F,6,FALSE)),0,VLOOKUP($A17&amp;R$2,'RAW DATA'!$A:$F,6,FALSE))/1000</f>
        <v>0</v>
      </c>
      <c r="S17" s="33">
        <f>IF(ISNA(VLOOKUP($A17&amp;S$2,'RAW DATA'!$A:$F,6,FALSE)),0,VLOOKUP($A17&amp;S$2,'RAW DATA'!$A:$F,6,FALSE))/1000</f>
        <v>0</v>
      </c>
      <c r="T17" s="33">
        <f>IF(ISNA(VLOOKUP($A17&amp;T$2,'RAW DATA'!$A:$F,6,FALSE)),0,VLOOKUP($A17&amp;T$2,'RAW DATA'!$A:$F,6,FALSE))/1000</f>
        <v>0</v>
      </c>
      <c r="U17" s="34">
        <f t="shared" si="7"/>
        <v>0</v>
      </c>
      <c r="V17" s="33">
        <f>IF(ISNA(VLOOKUP($A17&amp;V$2,'RAW DATA'!$A:$F,6,FALSE)),0,VLOOKUP($A17&amp;V$2,'RAW DATA'!$A:$F,6,FALSE))/1000</f>
        <v>0</v>
      </c>
      <c r="W17" s="33">
        <f>IF(ISNA(VLOOKUP($A17&amp;W$2,'RAW DATA'!$A:$F,6,FALSE)),0,VLOOKUP($A17&amp;W$2,'RAW DATA'!$A:$F,6,FALSE))/1000</f>
        <v>0</v>
      </c>
      <c r="X17" s="33">
        <f>IF(ISNA(VLOOKUP($A17&amp;X$2,'RAW DATA'!$A:$F,6,FALSE)),0,VLOOKUP($A17&amp;X$2,'RAW DATA'!$A:$F,6,FALSE))/1000</f>
        <v>0</v>
      </c>
      <c r="Y17" s="27">
        <f>IF(ISNA(VLOOKUP($A17&amp;Y$2,'RAW DATA'!$A:$F,6,FALSE)),0,VLOOKUP($A17&amp;Y$2,'RAW DATA'!$A:$F,6,FALSE))/1000</f>
        <v>0</v>
      </c>
      <c r="Z17" s="33">
        <f>IF(ISNA(VLOOKUP($A17&amp;Z$2,'RAW DATA'!$A:$F,6,FALSE)),0,VLOOKUP($A17&amp;Z$2,'RAW DATA'!$A:$F,6,FALSE))/1000</f>
        <v>0</v>
      </c>
      <c r="AA17" s="33">
        <f>IF(ISNA(VLOOKUP($A17&amp;AA$2,'RAW DATA'!$A:$F,6,FALSE)),0,VLOOKUP($A17&amp;AA$2,'RAW DATA'!$A:$F,6,FALSE))/1000</f>
        <v>0</v>
      </c>
      <c r="AB17" s="33">
        <f>IF(ISNA(VLOOKUP($A17&amp;AB$2,'RAW DATA'!$A:$F,6,FALSE)),0,VLOOKUP($A17&amp;AB$2,'RAW DATA'!$A:$F,6,FALSE))/1000</f>
        <v>0</v>
      </c>
      <c r="AC17" s="33">
        <f>IF(ISNA(VLOOKUP($A17&amp;AC$2,'RAW DATA'!$A:$F,6,FALSE)),0,VLOOKUP($A17&amp;AC$2,'RAW DATA'!$A:$F,6,FALSE))/1000</f>
        <v>0</v>
      </c>
      <c r="AD17" s="33">
        <f>IF(ISNA(VLOOKUP($A17&amp;AD$2,'RAW DATA'!$A:$F,6,FALSE)),0,VLOOKUP($A17&amp;AD$2,'RAW DATA'!$A:$F,6,FALSE))/1000</f>
        <v>0</v>
      </c>
      <c r="AE17" s="33">
        <f>IF(ISNA(VLOOKUP($A17&amp;AE$2,'RAW DATA'!$A:$F,6,FALSE)),0,VLOOKUP($A17&amp;AE$2,'RAW DATA'!$A:$F,6,FALSE))/1000</f>
        <v>0</v>
      </c>
      <c r="AF17" s="33">
        <f>IF(ISNA(VLOOKUP($A17&amp;AF$2,'RAW DATA'!$A:$F,6,FALSE)),0,VLOOKUP($A17&amp;AF$2,'RAW DATA'!$A:$F,6,FALSE))/1000</f>
        <v>0</v>
      </c>
      <c r="AG17" s="33">
        <f>IF(ISNA(VLOOKUP($A17&amp;AG$2,'RAW DATA'!$A:$F,6,FALSE)),0,VLOOKUP($A17&amp;AG$2,'RAW DATA'!$A:$F,6,FALSE))/1000</f>
        <v>0</v>
      </c>
      <c r="AH17" s="33">
        <f>IF(ISNA(VLOOKUP($A17&amp;AH$2,'RAW DATA'!$A:$F,6,FALSE)),0,VLOOKUP($A17&amp;AH$2,'RAW DATA'!$A:$F,6,FALSE))/1000</f>
        <v>0</v>
      </c>
      <c r="AI17" s="33">
        <f>IF(ISNA(VLOOKUP($A17&amp;AI$2,'RAW DATA'!$A:$F,6,FALSE)),0,VLOOKUP($A17&amp;AI$2,'RAW DATA'!$A:$F,6,FALSE))/1000</f>
        <v>0</v>
      </c>
      <c r="AJ17" s="33">
        <f>IF(ISNA(VLOOKUP($A17&amp;AJ$2,'RAW DATA'!$A:$F,6,FALSE)),0,VLOOKUP($A17&amp;AJ$2,'RAW DATA'!$A:$F,6,FALSE))/1000</f>
        <v>0</v>
      </c>
      <c r="AK17" s="27">
        <f>IF(ISNA(VLOOKUP($A17&amp;AK$2,'RAW DATA'!$A:$F,6,FALSE)),0,VLOOKUP($A17&amp;AK$2,'RAW DATA'!$A:$F,6,FALSE))/1000</f>
        <v>0</v>
      </c>
      <c r="AL17" s="34">
        <f t="shared" si="8"/>
        <v>0</v>
      </c>
      <c r="AN17" s="17">
        <f>IF(ISNA(VLOOKUP($A17&amp;AN$2,'RAW DATA'!$A:$F,6,FALSE)),0,VLOOKUP($A17&amp;AN$2,'RAW DATA'!$A:$F,6,FALSE))/1000</f>
        <v>0</v>
      </c>
      <c r="AO17" s="17">
        <f>IF(ISNA(VLOOKUP($A17&amp;AO$2,'RAW DATA'!$A:$F,6,FALSE)),0,VLOOKUP($A17&amp;AO$2,'RAW DATA'!$A:$F,6,FALSE))/1000</f>
        <v>0</v>
      </c>
      <c r="AP17" s="17">
        <f>IF(ISNA(VLOOKUP($A17&amp;AP$2,'RAW DATA'!$A:$F,6,FALSE)),0,VLOOKUP($A17&amp;AP$2,'RAW DATA'!$A:$F,6,FALSE))/1000</f>
        <v>0</v>
      </c>
      <c r="AQ17" s="13"/>
      <c r="AR17" s="17">
        <f>IF(ISNA(VLOOKUP($A17&amp;AR$2,'RAW DATA'!$A:$F,6,FALSE)),0,VLOOKUP($A17&amp;AR$2,'RAW DATA'!$A:$F,6,FALSE))/1000</f>
        <v>0</v>
      </c>
      <c r="AS17" s="17">
        <f>IF(ISNA(VLOOKUP($A17&amp;AS$2,'RAW DATA'!$A:$F,6,FALSE)),0,VLOOKUP($A17&amp;AS$2,'RAW DATA'!$A:$F,6,FALSE))/1000</f>
        <v>0</v>
      </c>
      <c r="AT17" s="17">
        <f>IF(ISNA(VLOOKUP($A17&amp;AT$2,'RAW DATA'!$A:$F,6,FALSE)),0,VLOOKUP($A17&amp;AT$2,'RAW DATA'!$A:$F,6,FALSE))/1000</f>
        <v>0</v>
      </c>
      <c r="AU17" s="17">
        <f>IF(ISNA(VLOOKUP($A17&amp;AU$2,'RAW DATA'!$A:$F,6,FALSE)),0,VLOOKUP($A17&amp;AU$2,'RAW DATA'!$A:$F,6,FALSE))/1000</f>
        <v>0</v>
      </c>
      <c r="AV17" s="13"/>
      <c r="AW17" s="13"/>
      <c r="AX17" s="13"/>
      <c r="AY17" s="13"/>
      <c r="AZ17" s="13"/>
      <c r="BA17" s="13"/>
    </row>
    <row r="18" spans="1:53" x14ac:dyDescent="0.15">
      <c r="A18" s="12" t="s">
        <v>285</v>
      </c>
      <c r="B18" s="8" t="s">
        <v>307</v>
      </c>
      <c r="C18" s="11" t="s">
        <v>286</v>
      </c>
      <c r="D18" s="14">
        <f t="shared" si="0"/>
        <v>0</v>
      </c>
      <c r="E18" s="14">
        <f t="shared" si="1"/>
        <v>0</v>
      </c>
      <c r="F18" s="14">
        <f t="shared" si="2"/>
        <v>0</v>
      </c>
      <c r="G18" s="14">
        <f t="shared" si="3"/>
        <v>0</v>
      </c>
      <c r="H18" s="14">
        <f t="shared" si="4"/>
        <v>0</v>
      </c>
      <c r="I18" s="14">
        <f t="shared" si="5"/>
        <v>0</v>
      </c>
      <c r="J18" s="14">
        <f t="shared" si="6"/>
        <v>21.254750000000001</v>
      </c>
      <c r="K18" s="19" t="s">
        <v>307</v>
      </c>
      <c r="L18" s="17">
        <f>IF(ISNA(VLOOKUP($A18&amp;L$2,'RAW DATA'!$A:$F,6,FALSE)),0,VLOOKUP($A18&amp;L$2,'RAW DATA'!$A:$F,6,FALSE))/1000</f>
        <v>21.254750000000001</v>
      </c>
      <c r="N18" s="27">
        <f>IF(ISNA(VLOOKUP($A18&amp;N$2,'RAW DATA'!$A:$F,6,FALSE)),0,VLOOKUP($A18&amp;N$2,'RAW DATA'!$A:$F,6,FALSE))/1000</f>
        <v>0</v>
      </c>
      <c r="O18" s="27">
        <f>IF(ISNA(VLOOKUP($A18&amp;O$2,'RAW DATA'!$A:$F,6,FALSE)),0,VLOOKUP($A18&amp;O$2,'RAW DATA'!$A:$F,6,FALSE))/1000</f>
        <v>0</v>
      </c>
      <c r="P18" s="27">
        <f>IF(ISNA(VLOOKUP($A18&amp;P$2,'RAW DATA'!$A:$F,6,FALSE)),0,VLOOKUP($A18&amp;P$2,'RAW DATA'!$A:$F,6,FALSE))/1000</f>
        <v>0</v>
      </c>
      <c r="Q18" s="27">
        <f>IF(ISNA(VLOOKUP($A18&amp;Q$2,'RAW DATA'!$A:$F,6,FALSE)),0,VLOOKUP($A18&amp;Q$2,'RAW DATA'!$A:$F,6,FALSE))/1000</f>
        <v>0</v>
      </c>
      <c r="R18" s="33">
        <f>IF(ISNA(VLOOKUP($A18&amp;R$2,'RAW DATA'!$A:$F,6,FALSE)),0,VLOOKUP($A18&amp;R$2,'RAW DATA'!$A:$F,6,FALSE))/1000</f>
        <v>0</v>
      </c>
      <c r="S18" s="33">
        <f>IF(ISNA(VLOOKUP($A18&amp;S$2,'RAW DATA'!$A:$F,6,FALSE)),0,VLOOKUP($A18&amp;S$2,'RAW DATA'!$A:$F,6,FALSE))/1000</f>
        <v>0</v>
      </c>
      <c r="T18" s="33">
        <f>IF(ISNA(VLOOKUP($A18&amp;T$2,'RAW DATA'!$A:$F,6,FALSE)),0,VLOOKUP($A18&amp;T$2,'RAW DATA'!$A:$F,6,FALSE))/1000</f>
        <v>0</v>
      </c>
      <c r="U18" s="34">
        <f t="shared" si="7"/>
        <v>0</v>
      </c>
      <c r="V18" s="33">
        <f>IF(ISNA(VLOOKUP($A18&amp;V$2,'RAW DATA'!$A:$F,6,FALSE)),0,VLOOKUP($A18&amp;V$2,'RAW DATA'!$A:$F,6,FALSE))/1000</f>
        <v>0</v>
      </c>
      <c r="W18" s="33">
        <f>IF(ISNA(VLOOKUP($A18&amp;W$2,'RAW DATA'!$A:$F,6,FALSE)),0,VLOOKUP($A18&amp;W$2,'RAW DATA'!$A:$F,6,FALSE))/1000</f>
        <v>0</v>
      </c>
      <c r="X18" s="33">
        <f>IF(ISNA(VLOOKUP($A18&amp;X$2,'RAW DATA'!$A:$F,6,FALSE)),0,VLOOKUP($A18&amp;X$2,'RAW DATA'!$A:$F,6,FALSE))/1000</f>
        <v>0</v>
      </c>
      <c r="Y18" s="27">
        <f>IF(ISNA(VLOOKUP($A18&amp;Y$2,'RAW DATA'!$A:$F,6,FALSE)),0,VLOOKUP($A18&amp;Y$2,'RAW DATA'!$A:$F,6,FALSE))/1000</f>
        <v>0</v>
      </c>
      <c r="Z18" s="33">
        <f>IF(ISNA(VLOOKUP($A18&amp;Z$2,'RAW DATA'!$A:$F,6,FALSE)),0,VLOOKUP($A18&amp;Z$2,'RAW DATA'!$A:$F,6,FALSE))/1000</f>
        <v>0</v>
      </c>
      <c r="AA18" s="33">
        <f>IF(ISNA(VLOOKUP($A18&amp;AA$2,'RAW DATA'!$A:$F,6,FALSE)),0,VLOOKUP($A18&amp;AA$2,'RAW DATA'!$A:$F,6,FALSE))/1000</f>
        <v>0</v>
      </c>
      <c r="AB18" s="33">
        <f>IF(ISNA(VLOOKUP($A18&amp;AB$2,'RAW DATA'!$A:$F,6,FALSE)),0,VLOOKUP($A18&amp;AB$2,'RAW DATA'!$A:$F,6,FALSE))/1000</f>
        <v>0</v>
      </c>
      <c r="AC18" s="33">
        <f>IF(ISNA(VLOOKUP($A18&amp;AC$2,'RAW DATA'!$A:$F,6,FALSE)),0,VLOOKUP($A18&amp;AC$2,'RAW DATA'!$A:$F,6,FALSE))/1000</f>
        <v>0</v>
      </c>
      <c r="AD18" s="33">
        <f>IF(ISNA(VLOOKUP($A18&amp;AD$2,'RAW DATA'!$A:$F,6,FALSE)),0,VLOOKUP($A18&amp;AD$2,'RAW DATA'!$A:$F,6,FALSE))/1000</f>
        <v>0</v>
      </c>
      <c r="AE18" s="33">
        <f>IF(ISNA(VLOOKUP($A18&amp;AE$2,'RAW DATA'!$A:$F,6,FALSE)),0,VLOOKUP($A18&amp;AE$2,'RAW DATA'!$A:$F,6,FALSE))/1000</f>
        <v>0</v>
      </c>
      <c r="AF18" s="33">
        <f>IF(ISNA(VLOOKUP($A18&amp;AF$2,'RAW DATA'!$A:$F,6,FALSE)),0,VLOOKUP($A18&amp;AF$2,'RAW DATA'!$A:$F,6,FALSE))/1000</f>
        <v>0</v>
      </c>
      <c r="AG18" s="33">
        <f>IF(ISNA(VLOOKUP($A18&amp;AG$2,'RAW DATA'!$A:$F,6,FALSE)),0,VLOOKUP($A18&amp;AG$2,'RAW DATA'!$A:$F,6,FALSE))/1000</f>
        <v>0</v>
      </c>
      <c r="AH18" s="33">
        <f>IF(ISNA(VLOOKUP($A18&amp;AH$2,'RAW DATA'!$A:$F,6,FALSE)),0,VLOOKUP($A18&amp;AH$2,'RAW DATA'!$A:$F,6,FALSE))/1000</f>
        <v>0</v>
      </c>
      <c r="AI18" s="33">
        <f>IF(ISNA(VLOOKUP($A18&amp;AI$2,'RAW DATA'!$A:$F,6,FALSE)),0,VLOOKUP($A18&amp;AI$2,'RAW DATA'!$A:$F,6,FALSE))/1000</f>
        <v>0</v>
      </c>
      <c r="AJ18" s="33">
        <f>IF(ISNA(VLOOKUP($A18&amp;AJ$2,'RAW DATA'!$A:$F,6,FALSE)),0,VLOOKUP($A18&amp;AJ$2,'RAW DATA'!$A:$F,6,FALSE))/1000</f>
        <v>0</v>
      </c>
      <c r="AK18" s="27">
        <f>IF(ISNA(VLOOKUP($A18&amp;AK$2,'RAW DATA'!$A:$F,6,FALSE)),0,VLOOKUP($A18&amp;AK$2,'RAW DATA'!$A:$F,6,FALSE))/1000</f>
        <v>0</v>
      </c>
      <c r="AL18" s="34">
        <f t="shared" si="8"/>
        <v>0</v>
      </c>
      <c r="AN18" s="17">
        <f>IF(ISNA(VLOOKUP($A18&amp;AN$2,'RAW DATA'!$A:$F,6,FALSE)),0,VLOOKUP($A18&amp;AN$2,'RAW DATA'!$A:$F,6,FALSE))/1000</f>
        <v>0</v>
      </c>
      <c r="AO18" s="17">
        <f>IF(ISNA(VLOOKUP($A18&amp;AO$2,'RAW DATA'!$A:$F,6,FALSE)),0,VLOOKUP($A18&amp;AO$2,'RAW DATA'!$A:$F,6,FALSE))/1000</f>
        <v>0</v>
      </c>
      <c r="AP18" s="17">
        <f>IF(ISNA(VLOOKUP($A18&amp;AP$2,'RAW DATA'!$A:$F,6,FALSE)),0,VLOOKUP($A18&amp;AP$2,'RAW DATA'!$A:$F,6,FALSE))/1000</f>
        <v>0</v>
      </c>
      <c r="AQ18" s="13"/>
      <c r="AR18" s="17">
        <f>IF(ISNA(VLOOKUP($A18&amp;AR$2,'RAW DATA'!$A:$F,6,FALSE)),0,VLOOKUP($A18&amp;AR$2,'RAW DATA'!$A:$F,6,FALSE))/1000</f>
        <v>0</v>
      </c>
      <c r="AS18" s="17">
        <f>IF(ISNA(VLOOKUP($A18&amp;AS$2,'RAW DATA'!$A:$F,6,FALSE)),0,VLOOKUP($A18&amp;AS$2,'RAW DATA'!$A:$F,6,FALSE))/1000</f>
        <v>0</v>
      </c>
      <c r="AT18" s="17">
        <f>IF(ISNA(VLOOKUP($A18&amp;AT$2,'RAW DATA'!$A:$F,6,FALSE)),0,VLOOKUP($A18&amp;AT$2,'RAW DATA'!$A:$F,6,FALSE))/1000</f>
        <v>0</v>
      </c>
      <c r="AU18" s="17">
        <f>IF(ISNA(VLOOKUP($A18&amp;AU$2,'RAW DATA'!$A:$F,6,FALSE)),0,VLOOKUP($A18&amp;AU$2,'RAW DATA'!$A:$F,6,FALSE))/1000</f>
        <v>0</v>
      </c>
      <c r="AV18" s="13"/>
      <c r="AW18" s="13"/>
      <c r="AX18" s="13"/>
      <c r="AY18" s="13"/>
      <c r="AZ18" s="13"/>
      <c r="BA18" s="13"/>
    </row>
    <row r="19" spans="1:53" x14ac:dyDescent="0.15">
      <c r="A19" s="12" t="s">
        <v>287</v>
      </c>
      <c r="B19" s="8" t="s">
        <v>307</v>
      </c>
      <c r="C19" s="11" t="s">
        <v>288</v>
      </c>
      <c r="D19" s="14">
        <f t="shared" si="0"/>
        <v>0</v>
      </c>
      <c r="E19" s="14">
        <f t="shared" si="1"/>
        <v>0</v>
      </c>
      <c r="F19" s="14">
        <f t="shared" si="2"/>
        <v>0</v>
      </c>
      <c r="G19" s="14">
        <f t="shared" si="3"/>
        <v>0</v>
      </c>
      <c r="H19" s="14">
        <f t="shared" si="4"/>
        <v>0</v>
      </c>
      <c r="I19" s="14">
        <f t="shared" si="5"/>
        <v>0</v>
      </c>
      <c r="J19" s="14">
        <f t="shared" si="6"/>
        <v>0.1225</v>
      </c>
      <c r="K19" s="19" t="s">
        <v>307</v>
      </c>
      <c r="L19" s="17">
        <f>IF(ISNA(VLOOKUP($A19&amp;L$2,'RAW DATA'!$A:$F,6,FALSE)),0,VLOOKUP($A19&amp;L$2,'RAW DATA'!$A:$F,6,FALSE))/1000</f>
        <v>0.1225</v>
      </c>
      <c r="N19" s="27">
        <f>IF(ISNA(VLOOKUP($A19&amp;N$2,'RAW DATA'!$A:$F,6,FALSE)),0,VLOOKUP($A19&amp;N$2,'RAW DATA'!$A:$F,6,FALSE))/1000</f>
        <v>0</v>
      </c>
      <c r="O19" s="27">
        <f>IF(ISNA(VLOOKUP($A19&amp;O$2,'RAW DATA'!$A:$F,6,FALSE)),0,VLOOKUP($A19&amp;O$2,'RAW DATA'!$A:$F,6,FALSE))/1000</f>
        <v>0</v>
      </c>
      <c r="P19" s="27">
        <f>IF(ISNA(VLOOKUP($A19&amp;P$2,'RAW DATA'!$A:$F,6,FALSE)),0,VLOOKUP($A19&amp;P$2,'RAW DATA'!$A:$F,6,FALSE))/1000</f>
        <v>0</v>
      </c>
      <c r="Q19" s="27">
        <f>IF(ISNA(VLOOKUP($A19&amp;Q$2,'RAW DATA'!$A:$F,6,FALSE)),0,VLOOKUP($A19&amp;Q$2,'RAW DATA'!$A:$F,6,FALSE))/1000</f>
        <v>0</v>
      </c>
      <c r="R19" s="33">
        <f>IF(ISNA(VLOOKUP($A19&amp;R$2,'RAW DATA'!$A:$F,6,FALSE)),0,VLOOKUP($A19&amp;R$2,'RAW DATA'!$A:$F,6,FALSE))/1000</f>
        <v>0</v>
      </c>
      <c r="S19" s="33">
        <f>IF(ISNA(VLOOKUP($A19&amp;S$2,'RAW DATA'!$A:$F,6,FALSE)),0,VLOOKUP($A19&amp;S$2,'RAW DATA'!$A:$F,6,FALSE))/1000</f>
        <v>0</v>
      </c>
      <c r="T19" s="33">
        <f>IF(ISNA(VLOOKUP($A19&amp;T$2,'RAW DATA'!$A:$F,6,FALSE)),0,VLOOKUP($A19&amp;T$2,'RAW DATA'!$A:$F,6,FALSE))/1000</f>
        <v>0</v>
      </c>
      <c r="U19" s="34">
        <f t="shared" si="7"/>
        <v>0</v>
      </c>
      <c r="V19" s="33">
        <f>IF(ISNA(VLOOKUP($A19&amp;V$2,'RAW DATA'!$A:$F,6,FALSE)),0,VLOOKUP($A19&amp;V$2,'RAW DATA'!$A:$F,6,FALSE))/1000</f>
        <v>0</v>
      </c>
      <c r="W19" s="33">
        <f>IF(ISNA(VLOOKUP($A19&amp;W$2,'RAW DATA'!$A:$F,6,FALSE)),0,VLOOKUP($A19&amp;W$2,'RAW DATA'!$A:$F,6,FALSE))/1000</f>
        <v>0</v>
      </c>
      <c r="X19" s="33">
        <f>IF(ISNA(VLOOKUP($A19&amp;X$2,'RAW DATA'!$A:$F,6,FALSE)),0,VLOOKUP($A19&amp;X$2,'RAW DATA'!$A:$F,6,FALSE))/1000</f>
        <v>0</v>
      </c>
      <c r="Y19" s="27">
        <f>IF(ISNA(VLOOKUP($A19&amp;Y$2,'RAW DATA'!$A:$F,6,FALSE)),0,VLOOKUP($A19&amp;Y$2,'RAW DATA'!$A:$F,6,FALSE))/1000</f>
        <v>0</v>
      </c>
      <c r="Z19" s="33">
        <f>IF(ISNA(VLOOKUP($A19&amp;Z$2,'RAW DATA'!$A:$F,6,FALSE)),0,VLOOKUP($A19&amp;Z$2,'RAW DATA'!$A:$F,6,FALSE))/1000</f>
        <v>0</v>
      </c>
      <c r="AA19" s="33">
        <f>IF(ISNA(VLOOKUP($A19&amp;AA$2,'RAW DATA'!$A:$F,6,FALSE)),0,VLOOKUP($A19&amp;AA$2,'RAW DATA'!$A:$F,6,FALSE))/1000</f>
        <v>0</v>
      </c>
      <c r="AB19" s="33">
        <f>IF(ISNA(VLOOKUP($A19&amp;AB$2,'RAW DATA'!$A:$F,6,FALSE)),0,VLOOKUP($A19&amp;AB$2,'RAW DATA'!$A:$F,6,FALSE))/1000</f>
        <v>0</v>
      </c>
      <c r="AC19" s="33">
        <f>IF(ISNA(VLOOKUP($A19&amp;AC$2,'RAW DATA'!$A:$F,6,FALSE)),0,VLOOKUP($A19&amp;AC$2,'RAW DATA'!$A:$F,6,FALSE))/1000</f>
        <v>0</v>
      </c>
      <c r="AD19" s="33">
        <f>IF(ISNA(VLOOKUP($A19&amp;AD$2,'RAW DATA'!$A:$F,6,FALSE)),0,VLOOKUP($A19&amp;AD$2,'RAW DATA'!$A:$F,6,FALSE))/1000</f>
        <v>0</v>
      </c>
      <c r="AE19" s="33">
        <f>IF(ISNA(VLOOKUP($A19&amp;AE$2,'RAW DATA'!$A:$F,6,FALSE)),0,VLOOKUP($A19&amp;AE$2,'RAW DATA'!$A:$F,6,FALSE))/1000</f>
        <v>0</v>
      </c>
      <c r="AF19" s="33">
        <f>IF(ISNA(VLOOKUP($A19&amp;AF$2,'RAW DATA'!$A:$F,6,FALSE)),0,VLOOKUP($A19&amp;AF$2,'RAW DATA'!$A:$F,6,FALSE))/1000</f>
        <v>0</v>
      </c>
      <c r="AG19" s="33">
        <f>IF(ISNA(VLOOKUP($A19&amp;AG$2,'RAW DATA'!$A:$F,6,FALSE)),0,VLOOKUP($A19&amp;AG$2,'RAW DATA'!$A:$F,6,FALSE))/1000</f>
        <v>0</v>
      </c>
      <c r="AH19" s="33">
        <f>IF(ISNA(VLOOKUP($A19&amp;AH$2,'RAW DATA'!$A:$F,6,FALSE)),0,VLOOKUP($A19&amp;AH$2,'RAW DATA'!$A:$F,6,FALSE))/1000</f>
        <v>0</v>
      </c>
      <c r="AI19" s="33">
        <f>IF(ISNA(VLOOKUP($A19&amp;AI$2,'RAW DATA'!$A:$F,6,FALSE)),0,VLOOKUP($A19&amp;AI$2,'RAW DATA'!$A:$F,6,FALSE))/1000</f>
        <v>0</v>
      </c>
      <c r="AJ19" s="33">
        <f>IF(ISNA(VLOOKUP($A19&amp;AJ$2,'RAW DATA'!$A:$F,6,FALSE)),0,VLOOKUP($A19&amp;AJ$2,'RAW DATA'!$A:$F,6,FALSE))/1000</f>
        <v>0</v>
      </c>
      <c r="AK19" s="27">
        <f>IF(ISNA(VLOOKUP($A19&amp;AK$2,'RAW DATA'!$A:$F,6,FALSE)),0,VLOOKUP($A19&amp;AK$2,'RAW DATA'!$A:$F,6,FALSE))/1000</f>
        <v>0</v>
      </c>
      <c r="AL19" s="34">
        <f t="shared" si="8"/>
        <v>0</v>
      </c>
      <c r="AN19" s="17">
        <f>IF(ISNA(VLOOKUP($A19&amp;AN$2,'RAW DATA'!$A:$F,6,FALSE)),0,VLOOKUP($A19&amp;AN$2,'RAW DATA'!$A:$F,6,FALSE))/1000</f>
        <v>0</v>
      </c>
      <c r="AO19" s="17">
        <f>IF(ISNA(VLOOKUP($A19&amp;AO$2,'RAW DATA'!$A:$F,6,FALSE)),0,VLOOKUP($A19&amp;AO$2,'RAW DATA'!$A:$F,6,FALSE))/1000</f>
        <v>0</v>
      </c>
      <c r="AP19" s="17">
        <f>IF(ISNA(VLOOKUP($A19&amp;AP$2,'RAW DATA'!$A:$F,6,FALSE)),0,VLOOKUP($A19&amp;AP$2,'RAW DATA'!$A:$F,6,FALSE))/1000</f>
        <v>0</v>
      </c>
      <c r="AQ19" s="13"/>
      <c r="AR19" s="17">
        <f>IF(ISNA(VLOOKUP($A19&amp;AR$2,'RAW DATA'!$A:$F,6,FALSE)),0,VLOOKUP($A19&amp;AR$2,'RAW DATA'!$A:$F,6,FALSE))/1000</f>
        <v>0</v>
      </c>
      <c r="AS19" s="17">
        <f>IF(ISNA(VLOOKUP($A19&amp;AS$2,'RAW DATA'!$A:$F,6,FALSE)),0,VLOOKUP($A19&amp;AS$2,'RAW DATA'!$A:$F,6,FALSE))/1000</f>
        <v>0</v>
      </c>
      <c r="AT19" s="17">
        <f>IF(ISNA(VLOOKUP($A19&amp;AT$2,'RAW DATA'!$A:$F,6,FALSE)),0,VLOOKUP($A19&amp;AT$2,'RAW DATA'!$A:$F,6,FALSE))/1000</f>
        <v>0</v>
      </c>
      <c r="AU19" s="17">
        <f>IF(ISNA(VLOOKUP($A19&amp;AU$2,'RAW DATA'!$A:$F,6,FALSE)),0,VLOOKUP($A19&amp;AU$2,'RAW DATA'!$A:$F,6,FALSE))/1000</f>
        <v>0</v>
      </c>
      <c r="AV19" s="13"/>
      <c r="AW19" s="13"/>
      <c r="AX19" s="13"/>
      <c r="AY19" s="13"/>
      <c r="AZ19" s="13"/>
      <c r="BA19" s="13"/>
    </row>
    <row r="20" spans="1:53" x14ac:dyDescent="0.15">
      <c r="A20" s="12"/>
      <c r="B20" s="8" t="s">
        <v>307</v>
      </c>
      <c r="C20" s="11" t="s">
        <v>289</v>
      </c>
      <c r="D20" s="14">
        <f t="shared" si="0"/>
        <v>0</v>
      </c>
      <c r="E20" s="14">
        <f t="shared" si="1"/>
        <v>0</v>
      </c>
      <c r="F20" s="14">
        <f t="shared" si="2"/>
        <v>0</v>
      </c>
      <c r="G20" s="14">
        <f t="shared" si="3"/>
        <v>0</v>
      </c>
      <c r="H20" s="14">
        <f t="shared" si="4"/>
        <v>0</v>
      </c>
      <c r="I20" s="14">
        <f t="shared" si="5"/>
        <v>0</v>
      </c>
      <c r="J20" s="14">
        <f t="shared" si="6"/>
        <v>0</v>
      </c>
      <c r="K20" s="19" t="s">
        <v>307</v>
      </c>
      <c r="L20" s="17">
        <f>IF(ISNA(VLOOKUP($A20&amp;L$2,'RAW DATA'!$A:$F,6,FALSE)),0,VLOOKUP($A20&amp;L$2,'RAW DATA'!$A:$F,6,FALSE))/1000</f>
        <v>0</v>
      </c>
      <c r="N20" s="27">
        <f>IF(ISNA(VLOOKUP($A20&amp;N$2,'RAW DATA'!$A:$F,6,FALSE)),0,VLOOKUP($A20&amp;N$2,'RAW DATA'!$A:$F,6,FALSE))/1000</f>
        <v>0</v>
      </c>
      <c r="O20" s="27">
        <f>IF(ISNA(VLOOKUP($A20&amp;O$2,'RAW DATA'!$A:$F,6,FALSE)),0,VLOOKUP($A20&amp;O$2,'RAW DATA'!$A:$F,6,FALSE))/1000</f>
        <v>0</v>
      </c>
      <c r="P20" s="27">
        <f>IF(ISNA(VLOOKUP($A20&amp;P$2,'RAW DATA'!$A:$F,6,FALSE)),0,VLOOKUP($A20&amp;P$2,'RAW DATA'!$A:$F,6,FALSE))/1000</f>
        <v>0</v>
      </c>
      <c r="Q20" s="27">
        <f>IF(ISNA(VLOOKUP($A20&amp;Q$2,'RAW DATA'!$A:$F,6,FALSE)),0,VLOOKUP($A20&amp;Q$2,'RAW DATA'!$A:$F,6,FALSE))/1000</f>
        <v>0</v>
      </c>
      <c r="R20" s="33">
        <f>IF(ISNA(VLOOKUP($A20&amp;R$2,'RAW DATA'!$A:$F,6,FALSE)),0,VLOOKUP($A20&amp;R$2,'RAW DATA'!$A:$F,6,FALSE))/1000</f>
        <v>0</v>
      </c>
      <c r="S20" s="33">
        <f>IF(ISNA(VLOOKUP($A20&amp;S$2,'RAW DATA'!$A:$F,6,FALSE)),0,VLOOKUP($A20&amp;S$2,'RAW DATA'!$A:$F,6,FALSE))/1000</f>
        <v>0</v>
      </c>
      <c r="T20" s="33">
        <f>IF(ISNA(VLOOKUP($A20&amp;T$2,'RAW DATA'!$A:$F,6,FALSE)),0,VLOOKUP($A20&amp;T$2,'RAW DATA'!$A:$F,6,FALSE))/1000</f>
        <v>0</v>
      </c>
      <c r="U20" s="34">
        <f t="shared" si="7"/>
        <v>0</v>
      </c>
      <c r="V20" s="33">
        <f>IF(ISNA(VLOOKUP($A20&amp;V$2,'RAW DATA'!$A:$F,6,FALSE)),0,VLOOKUP($A20&amp;V$2,'RAW DATA'!$A:$F,6,FALSE))/1000</f>
        <v>0</v>
      </c>
      <c r="W20" s="33">
        <f>IF(ISNA(VLOOKUP($A20&amp;W$2,'RAW DATA'!$A:$F,6,FALSE)),0,VLOOKUP($A20&amp;W$2,'RAW DATA'!$A:$F,6,FALSE))/1000</f>
        <v>0</v>
      </c>
      <c r="X20" s="33">
        <f>IF(ISNA(VLOOKUP($A20&amp;X$2,'RAW DATA'!$A:$F,6,FALSE)),0,VLOOKUP($A20&amp;X$2,'RAW DATA'!$A:$F,6,FALSE))/1000</f>
        <v>0</v>
      </c>
      <c r="Y20" s="27">
        <f>IF(ISNA(VLOOKUP($A20&amp;Y$2,'RAW DATA'!$A:$F,6,FALSE)),0,VLOOKUP($A20&amp;Y$2,'RAW DATA'!$A:$F,6,FALSE))/1000</f>
        <v>0</v>
      </c>
      <c r="Z20" s="33">
        <f>IF(ISNA(VLOOKUP($A20&amp;Z$2,'RAW DATA'!$A:$F,6,FALSE)),0,VLOOKUP($A20&amp;Z$2,'RAW DATA'!$A:$F,6,FALSE))/1000</f>
        <v>0</v>
      </c>
      <c r="AA20" s="33">
        <f>IF(ISNA(VLOOKUP($A20&amp;AA$2,'RAW DATA'!$A:$F,6,FALSE)),0,VLOOKUP($A20&amp;AA$2,'RAW DATA'!$A:$F,6,FALSE))/1000</f>
        <v>0</v>
      </c>
      <c r="AB20" s="33">
        <f>IF(ISNA(VLOOKUP($A20&amp;AB$2,'RAW DATA'!$A:$F,6,FALSE)),0,VLOOKUP($A20&amp;AB$2,'RAW DATA'!$A:$F,6,FALSE))/1000</f>
        <v>0</v>
      </c>
      <c r="AC20" s="33">
        <f>IF(ISNA(VLOOKUP($A20&amp;AC$2,'RAW DATA'!$A:$F,6,FALSE)),0,VLOOKUP($A20&amp;AC$2,'RAW DATA'!$A:$F,6,FALSE))/1000</f>
        <v>0</v>
      </c>
      <c r="AD20" s="33">
        <f>IF(ISNA(VLOOKUP($A20&amp;AD$2,'RAW DATA'!$A:$F,6,FALSE)),0,VLOOKUP($A20&amp;AD$2,'RAW DATA'!$A:$F,6,FALSE))/1000</f>
        <v>0</v>
      </c>
      <c r="AE20" s="33">
        <f>IF(ISNA(VLOOKUP($A20&amp;AE$2,'RAW DATA'!$A:$F,6,FALSE)),0,VLOOKUP($A20&amp;AE$2,'RAW DATA'!$A:$F,6,FALSE))/1000</f>
        <v>0</v>
      </c>
      <c r="AF20" s="33">
        <f>IF(ISNA(VLOOKUP($A20&amp;AF$2,'RAW DATA'!$A:$F,6,FALSE)),0,VLOOKUP($A20&amp;AF$2,'RAW DATA'!$A:$F,6,FALSE))/1000</f>
        <v>0</v>
      </c>
      <c r="AG20" s="33">
        <f>IF(ISNA(VLOOKUP($A20&amp;AG$2,'RAW DATA'!$A:$F,6,FALSE)),0,VLOOKUP($A20&amp;AG$2,'RAW DATA'!$A:$F,6,FALSE))/1000</f>
        <v>0</v>
      </c>
      <c r="AH20" s="33">
        <f>IF(ISNA(VLOOKUP($A20&amp;AH$2,'RAW DATA'!$A:$F,6,FALSE)),0,VLOOKUP($A20&amp;AH$2,'RAW DATA'!$A:$F,6,FALSE))/1000</f>
        <v>0</v>
      </c>
      <c r="AI20" s="33">
        <f>IF(ISNA(VLOOKUP($A20&amp;AI$2,'RAW DATA'!$A:$F,6,FALSE)),0,VLOOKUP($A20&amp;AI$2,'RAW DATA'!$A:$F,6,FALSE))/1000</f>
        <v>0</v>
      </c>
      <c r="AJ20" s="33">
        <f>IF(ISNA(VLOOKUP($A20&amp;AJ$2,'RAW DATA'!$A:$F,6,FALSE)),0,VLOOKUP($A20&amp;AJ$2,'RAW DATA'!$A:$F,6,FALSE))/1000</f>
        <v>0</v>
      </c>
      <c r="AK20" s="27">
        <f>IF(ISNA(VLOOKUP($A20&amp;AK$2,'RAW DATA'!$A:$F,6,FALSE)),0,VLOOKUP($A20&amp;AK$2,'RAW DATA'!$A:$F,6,FALSE))/1000</f>
        <v>0</v>
      </c>
      <c r="AL20" s="34">
        <f t="shared" si="8"/>
        <v>0</v>
      </c>
      <c r="AN20" s="17">
        <f>IF(ISNA(VLOOKUP($A20&amp;AN$2,'RAW DATA'!$A:$F,6,FALSE)),0,VLOOKUP($A20&amp;AN$2,'RAW DATA'!$A:$F,6,FALSE))/1000</f>
        <v>0</v>
      </c>
      <c r="AO20" s="17">
        <f>IF(ISNA(VLOOKUP($A20&amp;AO$2,'RAW DATA'!$A:$F,6,FALSE)),0,VLOOKUP($A20&amp;AO$2,'RAW DATA'!$A:$F,6,FALSE))/1000</f>
        <v>0</v>
      </c>
      <c r="AP20" s="17">
        <f>IF(ISNA(VLOOKUP($A20&amp;AP$2,'RAW DATA'!$A:$F,6,FALSE)),0,VLOOKUP($A20&amp;AP$2,'RAW DATA'!$A:$F,6,FALSE))/1000</f>
        <v>0</v>
      </c>
      <c r="AQ20" s="13"/>
      <c r="AR20" s="17">
        <f>IF(ISNA(VLOOKUP($A20&amp;AR$2,'RAW DATA'!$A:$F,6,FALSE)),0,VLOOKUP($A20&amp;AR$2,'RAW DATA'!$A:$F,6,FALSE))/1000</f>
        <v>0</v>
      </c>
      <c r="AS20" s="17">
        <f>IF(ISNA(VLOOKUP($A20&amp;AS$2,'RAW DATA'!$A:$F,6,FALSE)),0,VLOOKUP($A20&amp;AS$2,'RAW DATA'!$A:$F,6,FALSE))/1000</f>
        <v>0</v>
      </c>
      <c r="AT20" s="17">
        <f>IF(ISNA(VLOOKUP($A20&amp;AT$2,'RAW DATA'!$A:$F,6,FALSE)),0,VLOOKUP($A20&amp;AT$2,'RAW DATA'!$A:$F,6,FALSE))/1000</f>
        <v>0</v>
      </c>
      <c r="AU20" s="17">
        <f>IF(ISNA(VLOOKUP($A20&amp;AU$2,'RAW DATA'!$A:$F,6,FALSE)),0,VLOOKUP($A20&amp;AU$2,'RAW DATA'!$A:$F,6,FALSE))/1000</f>
        <v>0</v>
      </c>
      <c r="AV20" s="13"/>
      <c r="AW20" s="13"/>
      <c r="AX20" s="13"/>
      <c r="AY20" s="13"/>
      <c r="AZ20" s="13"/>
      <c r="BA20" s="13"/>
    </row>
    <row r="21" spans="1:53" x14ac:dyDescent="0.15">
      <c r="A21" s="12" t="s">
        <v>290</v>
      </c>
      <c r="B21" s="8" t="s">
        <v>307</v>
      </c>
      <c r="C21" s="11" t="s">
        <v>246</v>
      </c>
      <c r="D21" s="14">
        <f t="shared" si="0"/>
        <v>3671.9690000000001</v>
      </c>
      <c r="E21" s="14">
        <f t="shared" si="1"/>
        <v>-533.96100000000001</v>
      </c>
      <c r="F21" s="14">
        <f t="shared" si="2"/>
        <v>943.43399999999997</v>
      </c>
      <c r="G21" s="14">
        <f t="shared" si="3"/>
        <v>-200.375</v>
      </c>
      <c r="H21" s="14">
        <f t="shared" si="4"/>
        <v>0</v>
      </c>
      <c r="I21" s="14">
        <f t="shared" si="5"/>
        <v>0</v>
      </c>
      <c r="J21" s="14">
        <f t="shared" si="6"/>
        <v>0</v>
      </c>
      <c r="K21" s="19" t="s">
        <v>307</v>
      </c>
      <c r="L21" s="17">
        <f>IF(ISNA(VLOOKUP($A21&amp;L$2,'RAW DATA'!$A:$F,6,FALSE)),0,VLOOKUP($A21&amp;L$2,'RAW DATA'!$A:$F,6,FALSE))/1000</f>
        <v>3881.067</v>
      </c>
      <c r="N21" s="27">
        <f>IF(ISNA(VLOOKUP($A21&amp;N$2,'RAW DATA'!$A:$F,6,FALSE)),0,VLOOKUP($A21&amp;N$2,'RAW DATA'!$A:$F,6,FALSE))/1000</f>
        <v>0</v>
      </c>
      <c r="O21" s="27">
        <f>IF(ISNA(VLOOKUP($A21&amp;O$2,'RAW DATA'!$A:$F,6,FALSE)),0,VLOOKUP($A21&amp;O$2,'RAW DATA'!$A:$F,6,FALSE))/1000</f>
        <v>0</v>
      </c>
      <c r="P21" s="27">
        <f>IF(ISNA(VLOOKUP($A21&amp;P$2,'RAW DATA'!$A:$F,6,FALSE)),0,VLOOKUP($A21&amp;P$2,'RAW DATA'!$A:$F,6,FALSE))/1000</f>
        <v>3671.9690000000001</v>
      </c>
      <c r="Q21" s="27">
        <f>IF(ISNA(VLOOKUP($A21&amp;Q$2,'RAW DATA'!$A:$F,6,FALSE)),0,VLOOKUP($A21&amp;Q$2,'RAW DATA'!$A:$F,6,FALSE))/1000</f>
        <v>0</v>
      </c>
      <c r="R21" s="33">
        <f>IF(ISNA(VLOOKUP($A21&amp;R$2,'RAW DATA'!$A:$F,6,FALSE)),0,VLOOKUP($A21&amp;R$2,'RAW DATA'!$A:$F,6,FALSE))/1000</f>
        <v>-42.25</v>
      </c>
      <c r="S21" s="33">
        <f>IF(ISNA(VLOOKUP($A21&amp;S$2,'RAW DATA'!$A:$F,6,FALSE)),0,VLOOKUP($A21&amp;S$2,'RAW DATA'!$A:$F,6,FALSE))/1000</f>
        <v>0</v>
      </c>
      <c r="T21" s="33">
        <f>IF(ISNA(VLOOKUP($A21&amp;T$2,'RAW DATA'!$A:$F,6,FALSE)),0,VLOOKUP($A21&amp;T$2,'RAW DATA'!$A:$F,6,FALSE))/1000</f>
        <v>0</v>
      </c>
      <c r="U21" s="34">
        <f t="shared" si="7"/>
        <v>-491.71100000000001</v>
      </c>
      <c r="V21" s="33">
        <f>IF(ISNA(VLOOKUP($A21&amp;V$2,'RAW DATA'!$A:$F,6,FALSE)),0,VLOOKUP($A21&amp;V$2,'RAW DATA'!$A:$F,6,FALSE))/1000</f>
        <v>0</v>
      </c>
      <c r="W21" s="33">
        <f>IF(ISNA(VLOOKUP($A21&amp;W$2,'RAW DATA'!$A:$F,6,FALSE)),0,VLOOKUP($A21&amp;W$2,'RAW DATA'!$A:$F,6,FALSE))/1000</f>
        <v>0</v>
      </c>
      <c r="X21" s="33">
        <f>IF(ISNA(VLOOKUP($A21&amp;X$2,'RAW DATA'!$A:$F,6,FALSE)),0,VLOOKUP($A21&amp;X$2,'RAW DATA'!$A:$F,6,FALSE))/1000</f>
        <v>0</v>
      </c>
      <c r="Y21" s="27">
        <f>IF(ISNA(VLOOKUP($A21&amp;Y$2,'RAW DATA'!$A:$F,6,FALSE)),0,VLOOKUP($A21&amp;Y$2,'RAW DATA'!$A:$F,6,FALSE))/1000</f>
        <v>943.43399999999997</v>
      </c>
      <c r="Z21" s="33">
        <f>IF(ISNA(VLOOKUP($A21&amp;Z$2,'RAW DATA'!$A:$F,6,FALSE)),0,VLOOKUP($A21&amp;Z$2,'RAW DATA'!$A:$F,6,FALSE))/1000</f>
        <v>0</v>
      </c>
      <c r="AA21" s="33">
        <f>IF(ISNA(VLOOKUP($A21&amp;AA$2,'RAW DATA'!$A:$F,6,FALSE)),0,VLOOKUP($A21&amp;AA$2,'RAW DATA'!$A:$F,6,FALSE))/1000</f>
        <v>0</v>
      </c>
      <c r="AB21" s="33">
        <f>IF(ISNA(VLOOKUP($A21&amp;AB$2,'RAW DATA'!$A:$F,6,FALSE)),0,VLOOKUP($A21&amp;AB$2,'RAW DATA'!$A:$F,6,FALSE))/1000</f>
        <v>-200.375</v>
      </c>
      <c r="AC21" s="33">
        <f>IF(ISNA(VLOOKUP($A21&amp;AC$2,'RAW DATA'!$A:$F,6,FALSE)),0,VLOOKUP($A21&amp;AC$2,'RAW DATA'!$A:$F,6,FALSE))/1000</f>
        <v>0</v>
      </c>
      <c r="AD21" s="33">
        <f>IF(ISNA(VLOOKUP($A21&amp;AD$2,'RAW DATA'!$A:$F,6,FALSE)),0,VLOOKUP($A21&amp;AD$2,'RAW DATA'!$A:$F,6,FALSE))/1000</f>
        <v>0</v>
      </c>
      <c r="AE21" s="33">
        <f>IF(ISNA(VLOOKUP($A21&amp;AE$2,'RAW DATA'!$A:$F,6,FALSE)),0,VLOOKUP($A21&amp;AE$2,'RAW DATA'!$A:$F,6,FALSE))/1000</f>
        <v>0</v>
      </c>
      <c r="AF21" s="33">
        <f>IF(ISNA(VLOOKUP($A21&amp;AF$2,'RAW DATA'!$A:$F,6,FALSE)),0,VLOOKUP($A21&amp;AF$2,'RAW DATA'!$A:$F,6,FALSE))/1000</f>
        <v>0</v>
      </c>
      <c r="AG21" s="33">
        <f>IF(ISNA(VLOOKUP($A21&amp;AG$2,'RAW DATA'!$A:$F,6,FALSE)),0,VLOOKUP($A21&amp;AG$2,'RAW DATA'!$A:$F,6,FALSE))/1000</f>
        <v>0</v>
      </c>
      <c r="AH21" s="33">
        <f>IF(ISNA(VLOOKUP($A21&amp;AH$2,'RAW DATA'!$A:$F,6,FALSE)),0,VLOOKUP($A21&amp;AH$2,'RAW DATA'!$A:$F,6,FALSE))/1000</f>
        <v>0</v>
      </c>
      <c r="AI21" s="33">
        <f>IF(ISNA(VLOOKUP($A21&amp;AI$2,'RAW DATA'!$A:$F,6,FALSE)),0,VLOOKUP($A21&amp;AI$2,'RAW DATA'!$A:$F,6,FALSE))/1000</f>
        <v>0</v>
      </c>
      <c r="AJ21" s="33">
        <f>IF(ISNA(VLOOKUP($A21&amp;AJ$2,'RAW DATA'!$A:$F,6,FALSE)),0,VLOOKUP($A21&amp;AJ$2,'RAW DATA'!$A:$F,6,FALSE))/1000</f>
        <v>0</v>
      </c>
      <c r="AK21" s="27">
        <f>IF(ISNA(VLOOKUP($A21&amp;AK$2,'RAW DATA'!$A:$F,6,FALSE)),0,VLOOKUP($A21&amp;AK$2,'RAW DATA'!$A:$F,6,FALSE))/1000</f>
        <v>0</v>
      </c>
      <c r="AL21" s="34">
        <f t="shared" si="8"/>
        <v>55</v>
      </c>
      <c r="AN21" s="17">
        <f>IF(ISNA(VLOOKUP($A21&amp;AN$2,'RAW DATA'!$A:$F,6,FALSE)),0,VLOOKUP($A21&amp;AN$2,'RAW DATA'!$A:$F,6,FALSE))/1000</f>
        <v>0</v>
      </c>
      <c r="AO21" s="17">
        <f>IF(ISNA(VLOOKUP($A21&amp;AO$2,'RAW DATA'!$A:$F,6,FALSE)),0,VLOOKUP($A21&amp;AO$2,'RAW DATA'!$A:$F,6,FALSE))/1000</f>
        <v>-491.71100000000001</v>
      </c>
      <c r="AP21" s="17">
        <f>IF(ISNA(VLOOKUP($A21&amp;AP$2,'RAW DATA'!$A:$F,6,FALSE)),0,VLOOKUP($A21&amp;AP$2,'RAW DATA'!$A:$F,6,FALSE))/1000</f>
        <v>-491.71100000000001</v>
      </c>
      <c r="AQ21" s="13"/>
      <c r="AR21" s="17">
        <f>IF(ISNA(VLOOKUP($A21&amp;AR$2,'RAW DATA'!$A:$F,6,FALSE)),0,VLOOKUP($A21&amp;AR$2,'RAW DATA'!$A:$F,6,FALSE))/1000</f>
        <v>0</v>
      </c>
      <c r="AS21" s="17">
        <f>IF(ISNA(VLOOKUP($A21&amp;AS$2,'RAW DATA'!$A:$F,6,FALSE)),0,VLOOKUP($A21&amp;AS$2,'RAW DATA'!$A:$F,6,FALSE))/1000</f>
        <v>55</v>
      </c>
      <c r="AT21" s="17">
        <f>IF(ISNA(VLOOKUP($A21&amp;AT$2,'RAW DATA'!$A:$F,6,FALSE)),0,VLOOKUP($A21&amp;AT$2,'RAW DATA'!$A:$F,6,FALSE))/1000</f>
        <v>55</v>
      </c>
      <c r="AU21" s="17">
        <f>IF(ISNA(VLOOKUP($A21&amp;AU$2,'RAW DATA'!$A:$F,6,FALSE)),0,VLOOKUP($A21&amp;AU$2,'RAW DATA'!$A:$F,6,FALSE))/1000</f>
        <v>0</v>
      </c>
      <c r="AV21" s="13"/>
      <c r="AW21" s="13"/>
      <c r="AX21" s="13"/>
      <c r="AY21" s="13"/>
      <c r="AZ21" s="13"/>
      <c r="BA21" s="13"/>
    </row>
    <row r="22" spans="1:53" x14ac:dyDescent="0.15">
      <c r="A22" s="12" t="s">
        <v>291</v>
      </c>
      <c r="B22" s="8" t="s">
        <v>307</v>
      </c>
      <c r="C22" s="11" t="s">
        <v>53</v>
      </c>
      <c r="D22" s="14">
        <f t="shared" si="0"/>
        <v>4853.6772599999995</v>
      </c>
      <c r="E22" s="14">
        <f t="shared" si="1"/>
        <v>-1.1285500000000059</v>
      </c>
      <c r="F22" s="14">
        <f t="shared" si="2"/>
        <v>2246.90058</v>
      </c>
      <c r="G22" s="14">
        <f t="shared" si="3"/>
        <v>-20.672499999999999</v>
      </c>
      <c r="H22" s="14">
        <f t="shared" si="4"/>
        <v>0</v>
      </c>
      <c r="I22" s="14">
        <f t="shared" si="5"/>
        <v>0</v>
      </c>
      <c r="J22" s="14">
        <f t="shared" si="6"/>
        <v>0</v>
      </c>
      <c r="K22" s="19" t="s">
        <v>307</v>
      </c>
      <c r="L22" s="17">
        <f>IF(ISNA(VLOOKUP($A22&amp;L$2,'RAW DATA'!$A:$F,6,FALSE)),0,VLOOKUP($A22&amp;L$2,'RAW DATA'!$A:$F,6,FALSE))/1000</f>
        <v>7078.77675</v>
      </c>
      <c r="N22" s="27">
        <f>IF(ISNA(VLOOKUP($A22&amp;N$2,'RAW DATA'!$A:$F,6,FALSE)),0,VLOOKUP($A22&amp;N$2,'RAW DATA'!$A:$F,6,FALSE))/1000</f>
        <v>0</v>
      </c>
      <c r="O22" s="27">
        <f>IF(ISNA(VLOOKUP($A22&amp;O$2,'RAW DATA'!$A:$F,6,FALSE)),0,VLOOKUP($A22&amp;O$2,'RAW DATA'!$A:$F,6,FALSE))/1000</f>
        <v>0</v>
      </c>
      <c r="P22" s="27">
        <f>IF(ISNA(VLOOKUP($A22&amp;P$2,'RAW DATA'!$A:$F,6,FALSE)),0,VLOOKUP($A22&amp;P$2,'RAW DATA'!$A:$F,6,FALSE))/1000</f>
        <v>4853.6772599999995</v>
      </c>
      <c r="Q22" s="27">
        <f>IF(ISNA(VLOOKUP($A22&amp;Q$2,'RAW DATA'!$A:$F,6,FALSE)),0,VLOOKUP($A22&amp;Q$2,'RAW DATA'!$A:$F,6,FALSE))/1000</f>
        <v>0</v>
      </c>
      <c r="R22" s="33">
        <f>IF(ISNA(VLOOKUP($A22&amp;R$2,'RAW DATA'!$A:$F,6,FALSE)),0,VLOOKUP($A22&amp;R$2,'RAW DATA'!$A:$F,6,FALSE))/1000</f>
        <v>-54.197300000000006</v>
      </c>
      <c r="S22" s="33">
        <f>IF(ISNA(VLOOKUP($A22&amp;S$2,'RAW DATA'!$A:$F,6,FALSE)),0,VLOOKUP($A22&amp;S$2,'RAW DATA'!$A:$F,6,FALSE))/1000</f>
        <v>0</v>
      </c>
      <c r="T22" s="33">
        <f>IF(ISNA(VLOOKUP($A22&amp;T$2,'RAW DATA'!$A:$F,6,FALSE)),0,VLOOKUP($A22&amp;T$2,'RAW DATA'!$A:$F,6,FALSE))/1000</f>
        <v>0</v>
      </c>
      <c r="U22" s="34">
        <f t="shared" si="7"/>
        <v>61.292870000000001</v>
      </c>
      <c r="V22" s="33">
        <f>IF(ISNA(VLOOKUP($A22&amp;V$2,'RAW DATA'!$A:$F,6,FALSE)),0,VLOOKUP($A22&amp;V$2,'RAW DATA'!$A:$F,6,FALSE))/1000</f>
        <v>-8.224120000000001</v>
      </c>
      <c r="W22" s="33">
        <f>IF(ISNA(VLOOKUP($A22&amp;W$2,'RAW DATA'!$A:$F,6,FALSE)),0,VLOOKUP($A22&amp;W$2,'RAW DATA'!$A:$F,6,FALSE))/1000</f>
        <v>0</v>
      </c>
      <c r="X22" s="33">
        <f>IF(ISNA(VLOOKUP($A22&amp;X$2,'RAW DATA'!$A:$F,6,FALSE)),0,VLOOKUP($A22&amp;X$2,'RAW DATA'!$A:$F,6,FALSE))/1000</f>
        <v>0</v>
      </c>
      <c r="Y22" s="27">
        <f>IF(ISNA(VLOOKUP($A22&amp;Y$2,'RAW DATA'!$A:$F,6,FALSE)),0,VLOOKUP($A22&amp;Y$2,'RAW DATA'!$A:$F,6,FALSE))/1000</f>
        <v>2246.90058</v>
      </c>
      <c r="Z22" s="33">
        <f>IF(ISNA(VLOOKUP($A22&amp;Z$2,'RAW DATA'!$A:$F,6,FALSE)),0,VLOOKUP($A22&amp;Z$2,'RAW DATA'!$A:$F,6,FALSE))/1000</f>
        <v>0</v>
      </c>
      <c r="AA22" s="33">
        <f>IF(ISNA(VLOOKUP($A22&amp;AA$2,'RAW DATA'!$A:$F,6,FALSE)),0,VLOOKUP($A22&amp;AA$2,'RAW DATA'!$A:$F,6,FALSE))/1000</f>
        <v>0</v>
      </c>
      <c r="AB22" s="33">
        <f>IF(ISNA(VLOOKUP($A22&amp;AB$2,'RAW DATA'!$A:$F,6,FALSE)),0,VLOOKUP($A22&amp;AB$2,'RAW DATA'!$A:$F,6,FALSE))/1000</f>
        <v>-20.672499999999999</v>
      </c>
      <c r="AC22" s="33">
        <f>IF(ISNA(VLOOKUP($A22&amp;AC$2,'RAW DATA'!$A:$F,6,FALSE)),0,VLOOKUP($A22&amp;AC$2,'RAW DATA'!$A:$F,6,FALSE))/1000</f>
        <v>0</v>
      </c>
      <c r="AD22" s="33">
        <f>IF(ISNA(VLOOKUP($A22&amp;AD$2,'RAW DATA'!$A:$F,6,FALSE)),0,VLOOKUP($A22&amp;AD$2,'RAW DATA'!$A:$F,6,FALSE))/1000</f>
        <v>0</v>
      </c>
      <c r="AE22" s="33">
        <f>IF(ISNA(VLOOKUP($A22&amp;AE$2,'RAW DATA'!$A:$F,6,FALSE)),0,VLOOKUP($A22&amp;AE$2,'RAW DATA'!$A:$F,6,FALSE))/1000</f>
        <v>0</v>
      </c>
      <c r="AF22" s="33">
        <f>IF(ISNA(VLOOKUP($A22&amp;AF$2,'RAW DATA'!$A:$F,6,FALSE)),0,VLOOKUP($A22&amp;AF$2,'RAW DATA'!$A:$F,6,FALSE))/1000</f>
        <v>0</v>
      </c>
      <c r="AG22" s="33">
        <f>IF(ISNA(VLOOKUP($A22&amp;AG$2,'RAW DATA'!$A:$F,6,FALSE)),0,VLOOKUP($A22&amp;AG$2,'RAW DATA'!$A:$F,6,FALSE))/1000</f>
        <v>0</v>
      </c>
      <c r="AH22" s="33">
        <f>IF(ISNA(VLOOKUP($A22&amp;AH$2,'RAW DATA'!$A:$F,6,FALSE)),0,VLOOKUP($A22&amp;AH$2,'RAW DATA'!$A:$F,6,FALSE))/1000</f>
        <v>0</v>
      </c>
      <c r="AI22" s="33">
        <f>IF(ISNA(VLOOKUP($A22&amp;AI$2,'RAW DATA'!$A:$F,6,FALSE)),0,VLOOKUP($A22&amp;AI$2,'RAW DATA'!$A:$F,6,FALSE))/1000</f>
        <v>0</v>
      </c>
      <c r="AJ22" s="33">
        <f>IF(ISNA(VLOOKUP($A22&amp;AJ$2,'RAW DATA'!$A:$F,6,FALSE)),0,VLOOKUP($A22&amp;AJ$2,'RAW DATA'!$A:$F,6,FALSE))/1000</f>
        <v>0</v>
      </c>
      <c r="AK22" s="27">
        <f>IF(ISNA(VLOOKUP($A22&amp;AK$2,'RAW DATA'!$A:$F,6,FALSE)),0,VLOOKUP($A22&amp;AK$2,'RAW DATA'!$A:$F,6,FALSE))/1000</f>
        <v>0</v>
      </c>
      <c r="AL22" s="34">
        <f t="shared" si="8"/>
        <v>0</v>
      </c>
      <c r="AN22" s="17">
        <f>IF(ISNA(VLOOKUP($A22&amp;AN$2,'RAW DATA'!$A:$F,6,FALSE)),0,VLOOKUP($A22&amp;AN$2,'RAW DATA'!$A:$F,6,FALSE))/1000</f>
        <v>0</v>
      </c>
      <c r="AO22" s="17">
        <f>IF(ISNA(VLOOKUP($A22&amp;AO$2,'RAW DATA'!$A:$F,6,FALSE)),0,VLOOKUP($A22&amp;AO$2,'RAW DATA'!$A:$F,6,FALSE))/1000</f>
        <v>61.292870000000001</v>
      </c>
      <c r="AP22" s="17">
        <f>IF(ISNA(VLOOKUP($A22&amp;AP$2,'RAW DATA'!$A:$F,6,FALSE)),0,VLOOKUP($A22&amp;AP$2,'RAW DATA'!$A:$F,6,FALSE))/1000</f>
        <v>61.292870000000001</v>
      </c>
      <c r="AQ22" s="13"/>
      <c r="AR22" s="17">
        <f>IF(ISNA(VLOOKUP($A22&amp;AR$2,'RAW DATA'!$A:$F,6,FALSE)),0,VLOOKUP($A22&amp;AR$2,'RAW DATA'!$A:$F,6,FALSE))/1000</f>
        <v>0</v>
      </c>
      <c r="AS22" s="17">
        <f>IF(ISNA(VLOOKUP($A22&amp;AS$2,'RAW DATA'!$A:$F,6,FALSE)),0,VLOOKUP($A22&amp;AS$2,'RAW DATA'!$A:$F,6,FALSE))/1000</f>
        <v>0</v>
      </c>
      <c r="AT22" s="17">
        <f>IF(ISNA(VLOOKUP($A22&amp;AT$2,'RAW DATA'!$A:$F,6,FALSE)),0,VLOOKUP($A22&amp;AT$2,'RAW DATA'!$A:$F,6,FALSE))/1000</f>
        <v>0</v>
      </c>
      <c r="AU22" s="17">
        <f>IF(ISNA(VLOOKUP($A22&amp;AU$2,'RAW DATA'!$A:$F,6,FALSE)),0,VLOOKUP($A22&amp;AU$2,'RAW DATA'!$A:$F,6,FALSE))/1000</f>
        <v>0</v>
      </c>
      <c r="AV22" s="13"/>
      <c r="AW22" s="13"/>
      <c r="AX22" s="13"/>
      <c r="AY22" s="13"/>
      <c r="AZ22" s="13"/>
      <c r="BA22" s="13"/>
    </row>
    <row r="23" spans="1:53" x14ac:dyDescent="0.15">
      <c r="A23" s="12" t="s">
        <v>292</v>
      </c>
      <c r="B23" s="8" t="s">
        <v>307</v>
      </c>
      <c r="C23" s="11" t="s">
        <v>67</v>
      </c>
      <c r="D23" s="14">
        <f t="shared" si="0"/>
        <v>959.83922999999993</v>
      </c>
      <c r="E23" s="14">
        <f t="shared" si="1"/>
        <v>-60.055519999999994</v>
      </c>
      <c r="F23" s="14">
        <f t="shared" si="2"/>
        <v>49.420499999999997</v>
      </c>
      <c r="G23" s="14">
        <f t="shared" si="3"/>
        <v>-16.675000000000001</v>
      </c>
      <c r="H23" s="14">
        <f t="shared" si="4"/>
        <v>0</v>
      </c>
      <c r="I23" s="14">
        <f t="shared" si="5"/>
        <v>0</v>
      </c>
      <c r="J23" s="14">
        <f t="shared" si="6"/>
        <v>0</v>
      </c>
      <c r="K23" s="19" t="s">
        <v>307</v>
      </c>
      <c r="L23" s="17">
        <f>IF(ISNA(VLOOKUP($A23&amp;L$2,'RAW DATA'!$A:$F,6,FALSE)),0,VLOOKUP($A23&amp;L$2,'RAW DATA'!$A:$F,6,FALSE))/1000</f>
        <v>932.52918999999997</v>
      </c>
      <c r="N23" s="27">
        <f>IF(ISNA(VLOOKUP($A23&amp;N$2,'RAW DATA'!$A:$F,6,FALSE)),0,VLOOKUP($A23&amp;N$2,'RAW DATA'!$A:$F,6,FALSE))/1000</f>
        <v>0</v>
      </c>
      <c r="O23" s="27">
        <f>IF(ISNA(VLOOKUP($A23&amp;O$2,'RAW DATA'!$A:$F,6,FALSE)),0,VLOOKUP($A23&amp;O$2,'RAW DATA'!$A:$F,6,FALSE))/1000</f>
        <v>0</v>
      </c>
      <c r="P23" s="27">
        <f>IF(ISNA(VLOOKUP($A23&amp;P$2,'RAW DATA'!$A:$F,6,FALSE)),0,VLOOKUP($A23&amp;P$2,'RAW DATA'!$A:$F,6,FALSE))/1000</f>
        <v>959.83922999999993</v>
      </c>
      <c r="Q23" s="27">
        <f>IF(ISNA(VLOOKUP($A23&amp;Q$2,'RAW DATA'!$A:$F,6,FALSE)),0,VLOOKUP($A23&amp;Q$2,'RAW DATA'!$A:$F,6,FALSE))/1000</f>
        <v>0</v>
      </c>
      <c r="R23" s="33">
        <f>IF(ISNA(VLOOKUP($A23&amp;R$2,'RAW DATA'!$A:$F,6,FALSE)),0,VLOOKUP($A23&amp;R$2,'RAW DATA'!$A:$F,6,FALSE))/1000</f>
        <v>5.0641000000000007</v>
      </c>
      <c r="S23" s="33">
        <f>IF(ISNA(VLOOKUP($A23&amp;S$2,'RAW DATA'!$A:$F,6,FALSE)),0,VLOOKUP($A23&amp;S$2,'RAW DATA'!$A:$F,6,FALSE))/1000</f>
        <v>0</v>
      </c>
      <c r="T23" s="33">
        <f>IF(ISNA(VLOOKUP($A23&amp;T$2,'RAW DATA'!$A:$F,6,FALSE)),0,VLOOKUP($A23&amp;T$2,'RAW DATA'!$A:$F,6,FALSE))/1000</f>
        <v>0</v>
      </c>
      <c r="U23" s="34">
        <f t="shared" si="7"/>
        <v>-65.119619999999998</v>
      </c>
      <c r="V23" s="33">
        <f>IF(ISNA(VLOOKUP($A23&amp;V$2,'RAW DATA'!$A:$F,6,FALSE)),0,VLOOKUP($A23&amp;V$2,'RAW DATA'!$A:$F,6,FALSE))/1000</f>
        <v>0</v>
      </c>
      <c r="W23" s="33">
        <f>IF(ISNA(VLOOKUP($A23&amp;W$2,'RAW DATA'!$A:$F,6,FALSE)),0,VLOOKUP($A23&amp;W$2,'RAW DATA'!$A:$F,6,FALSE))/1000</f>
        <v>0</v>
      </c>
      <c r="X23" s="33">
        <f>IF(ISNA(VLOOKUP($A23&amp;X$2,'RAW DATA'!$A:$F,6,FALSE)),0,VLOOKUP($A23&amp;X$2,'RAW DATA'!$A:$F,6,FALSE))/1000</f>
        <v>0</v>
      </c>
      <c r="Y23" s="27">
        <f>IF(ISNA(VLOOKUP($A23&amp;Y$2,'RAW DATA'!$A:$F,6,FALSE)),0,VLOOKUP($A23&amp;Y$2,'RAW DATA'!$A:$F,6,FALSE))/1000</f>
        <v>49.420499999999997</v>
      </c>
      <c r="Z23" s="33">
        <f>IF(ISNA(VLOOKUP($A23&amp;Z$2,'RAW DATA'!$A:$F,6,FALSE)),0,VLOOKUP($A23&amp;Z$2,'RAW DATA'!$A:$F,6,FALSE))/1000</f>
        <v>0</v>
      </c>
      <c r="AA23" s="33">
        <f>IF(ISNA(VLOOKUP($A23&amp;AA$2,'RAW DATA'!$A:$F,6,FALSE)),0,VLOOKUP($A23&amp;AA$2,'RAW DATA'!$A:$F,6,FALSE))/1000</f>
        <v>0</v>
      </c>
      <c r="AB23" s="33">
        <f>IF(ISNA(VLOOKUP($A23&amp;AB$2,'RAW DATA'!$A:$F,6,FALSE)),0,VLOOKUP($A23&amp;AB$2,'RAW DATA'!$A:$F,6,FALSE))/1000</f>
        <v>-16.675000000000001</v>
      </c>
      <c r="AC23" s="33">
        <f>IF(ISNA(VLOOKUP($A23&amp;AC$2,'RAW DATA'!$A:$F,6,FALSE)),0,VLOOKUP($A23&amp;AC$2,'RAW DATA'!$A:$F,6,FALSE))/1000</f>
        <v>0</v>
      </c>
      <c r="AD23" s="33">
        <f>IF(ISNA(VLOOKUP($A23&amp;AD$2,'RAW DATA'!$A:$F,6,FALSE)),0,VLOOKUP($A23&amp;AD$2,'RAW DATA'!$A:$F,6,FALSE))/1000</f>
        <v>0</v>
      </c>
      <c r="AE23" s="33">
        <f>IF(ISNA(VLOOKUP($A23&amp;AE$2,'RAW DATA'!$A:$F,6,FALSE)),0,VLOOKUP($A23&amp;AE$2,'RAW DATA'!$A:$F,6,FALSE))/1000</f>
        <v>0</v>
      </c>
      <c r="AF23" s="33">
        <f>IF(ISNA(VLOOKUP($A23&amp;AF$2,'RAW DATA'!$A:$F,6,FALSE)),0,VLOOKUP($A23&amp;AF$2,'RAW DATA'!$A:$F,6,FALSE))/1000</f>
        <v>0</v>
      </c>
      <c r="AG23" s="33">
        <f>IF(ISNA(VLOOKUP($A23&amp;AG$2,'RAW DATA'!$A:$F,6,FALSE)),0,VLOOKUP($A23&amp;AG$2,'RAW DATA'!$A:$F,6,FALSE))/1000</f>
        <v>0</v>
      </c>
      <c r="AH23" s="33">
        <f>IF(ISNA(VLOOKUP($A23&amp;AH$2,'RAW DATA'!$A:$F,6,FALSE)),0,VLOOKUP($A23&amp;AH$2,'RAW DATA'!$A:$F,6,FALSE))/1000</f>
        <v>0</v>
      </c>
      <c r="AI23" s="33">
        <f>IF(ISNA(VLOOKUP($A23&amp;AI$2,'RAW DATA'!$A:$F,6,FALSE)),0,VLOOKUP($A23&amp;AI$2,'RAW DATA'!$A:$F,6,FALSE))/1000</f>
        <v>0</v>
      </c>
      <c r="AJ23" s="33">
        <f>IF(ISNA(VLOOKUP($A23&amp;AJ$2,'RAW DATA'!$A:$F,6,FALSE)),0,VLOOKUP($A23&amp;AJ$2,'RAW DATA'!$A:$F,6,FALSE))/1000</f>
        <v>0</v>
      </c>
      <c r="AK23" s="27">
        <f>IF(ISNA(VLOOKUP($A23&amp;AK$2,'RAW DATA'!$A:$F,6,FALSE)),0,VLOOKUP($A23&amp;AK$2,'RAW DATA'!$A:$F,6,FALSE))/1000</f>
        <v>0</v>
      </c>
      <c r="AL23" s="34">
        <f t="shared" si="8"/>
        <v>0</v>
      </c>
      <c r="AN23" s="17">
        <f>IF(ISNA(VLOOKUP($A23&amp;AN$2,'RAW DATA'!$A:$F,6,FALSE)),0,VLOOKUP($A23&amp;AN$2,'RAW DATA'!$A:$F,6,FALSE))/1000</f>
        <v>0</v>
      </c>
      <c r="AO23" s="17">
        <f>IF(ISNA(VLOOKUP($A23&amp;AO$2,'RAW DATA'!$A:$F,6,FALSE)),0,VLOOKUP($A23&amp;AO$2,'RAW DATA'!$A:$F,6,FALSE))/1000</f>
        <v>-65.119619999999998</v>
      </c>
      <c r="AP23" s="17">
        <f>IF(ISNA(VLOOKUP($A23&amp;AP$2,'RAW DATA'!$A:$F,6,FALSE)),0,VLOOKUP($A23&amp;AP$2,'RAW DATA'!$A:$F,6,FALSE))/1000</f>
        <v>-65.119619999999998</v>
      </c>
      <c r="AQ23" s="13"/>
      <c r="AR23" s="17">
        <f>IF(ISNA(VLOOKUP($A23&amp;AR$2,'RAW DATA'!$A:$F,6,FALSE)),0,VLOOKUP($A23&amp;AR$2,'RAW DATA'!$A:$F,6,FALSE))/1000</f>
        <v>0</v>
      </c>
      <c r="AS23" s="17">
        <f>IF(ISNA(VLOOKUP($A23&amp;AS$2,'RAW DATA'!$A:$F,6,FALSE)),0,VLOOKUP($A23&amp;AS$2,'RAW DATA'!$A:$F,6,FALSE))/1000</f>
        <v>0</v>
      </c>
      <c r="AT23" s="17">
        <f>IF(ISNA(VLOOKUP($A23&amp;AT$2,'RAW DATA'!$A:$F,6,FALSE)),0,VLOOKUP($A23&amp;AT$2,'RAW DATA'!$A:$F,6,FALSE))/1000</f>
        <v>0</v>
      </c>
      <c r="AU23" s="17">
        <f>IF(ISNA(VLOOKUP($A23&amp;AU$2,'RAW DATA'!$A:$F,6,FALSE)),0,VLOOKUP($A23&amp;AU$2,'RAW DATA'!$A:$F,6,FALSE))/1000</f>
        <v>0</v>
      </c>
      <c r="AV23" s="13"/>
      <c r="AW23" s="13"/>
      <c r="AX23" s="13"/>
      <c r="AY23" s="13"/>
      <c r="AZ23" s="13"/>
      <c r="BA23" s="13"/>
    </row>
    <row r="24" spans="1:53" x14ac:dyDescent="0.15">
      <c r="A24" s="12" t="s">
        <v>293</v>
      </c>
      <c r="B24" s="8" t="s">
        <v>307</v>
      </c>
      <c r="C24" s="11" t="s">
        <v>294</v>
      </c>
      <c r="D24" s="14">
        <f t="shared" si="0"/>
        <v>-644.82299999999998</v>
      </c>
      <c r="E24" s="14">
        <f t="shared" si="1"/>
        <v>112.128</v>
      </c>
      <c r="F24" s="14">
        <f t="shared" si="2"/>
        <v>2735.1610000000001</v>
      </c>
      <c r="G24" s="14">
        <f t="shared" si="3"/>
        <v>113.48699999999999</v>
      </c>
      <c r="H24" s="14">
        <f t="shared" si="4"/>
        <v>0</v>
      </c>
      <c r="I24" s="14">
        <f t="shared" si="5"/>
        <v>0</v>
      </c>
      <c r="J24" s="14">
        <f t="shared" si="6"/>
        <v>0</v>
      </c>
      <c r="K24" s="19" t="s">
        <v>307</v>
      </c>
      <c r="L24" s="17">
        <f>IF(ISNA(VLOOKUP($A24&amp;L$2,'RAW DATA'!$A:$F,6,FALSE)),0,VLOOKUP($A24&amp;L$2,'RAW DATA'!$A:$F,6,FALSE))/1000</f>
        <v>2315.953</v>
      </c>
      <c r="N24" s="27">
        <f>IF(ISNA(VLOOKUP($A24&amp;N$2,'RAW DATA'!$A:$F,6,FALSE)),0,VLOOKUP($A24&amp;N$2,'RAW DATA'!$A:$F,6,FALSE))/1000</f>
        <v>0</v>
      </c>
      <c r="O24" s="27">
        <f>IF(ISNA(VLOOKUP($A24&amp;O$2,'RAW DATA'!$A:$F,6,FALSE)),0,VLOOKUP($A24&amp;O$2,'RAW DATA'!$A:$F,6,FALSE))/1000</f>
        <v>0</v>
      </c>
      <c r="P24" s="27">
        <f>IF(ISNA(VLOOKUP($A24&amp;P$2,'RAW DATA'!$A:$F,6,FALSE)),0,VLOOKUP($A24&amp;P$2,'RAW DATA'!$A:$F,6,FALSE))/1000</f>
        <v>-644.82299999999998</v>
      </c>
      <c r="Q24" s="27">
        <f>IF(ISNA(VLOOKUP($A24&amp;Q$2,'RAW DATA'!$A:$F,6,FALSE)),0,VLOOKUP($A24&amp;Q$2,'RAW DATA'!$A:$F,6,FALSE))/1000</f>
        <v>0</v>
      </c>
      <c r="R24" s="33">
        <f>IF(ISNA(VLOOKUP($A24&amp;R$2,'RAW DATA'!$A:$F,6,FALSE)),0,VLOOKUP($A24&amp;R$2,'RAW DATA'!$A:$F,6,FALSE))/1000</f>
        <v>25.992000000000001</v>
      </c>
      <c r="S24" s="33">
        <f>IF(ISNA(VLOOKUP($A24&amp;S$2,'RAW DATA'!$A:$F,6,FALSE)),0,VLOOKUP($A24&amp;S$2,'RAW DATA'!$A:$F,6,FALSE))/1000</f>
        <v>0</v>
      </c>
      <c r="T24" s="33">
        <f>IF(ISNA(VLOOKUP($A24&amp;T$2,'RAW DATA'!$A:$F,6,FALSE)),0,VLOOKUP($A24&amp;T$2,'RAW DATA'!$A:$F,6,FALSE))/1000</f>
        <v>0</v>
      </c>
      <c r="U24" s="34">
        <f t="shared" si="7"/>
        <v>85.24</v>
      </c>
      <c r="V24" s="33">
        <f>IF(ISNA(VLOOKUP($A24&amp;V$2,'RAW DATA'!$A:$F,6,FALSE)),0,VLOOKUP($A24&amp;V$2,'RAW DATA'!$A:$F,6,FALSE))/1000</f>
        <v>0.89600000000000002</v>
      </c>
      <c r="W24" s="33">
        <f>IF(ISNA(VLOOKUP($A24&amp;W$2,'RAW DATA'!$A:$F,6,FALSE)),0,VLOOKUP($A24&amp;W$2,'RAW DATA'!$A:$F,6,FALSE))/1000</f>
        <v>0</v>
      </c>
      <c r="X24" s="33">
        <f>IF(ISNA(VLOOKUP($A24&amp;X$2,'RAW DATA'!$A:$F,6,FALSE)),0,VLOOKUP($A24&amp;X$2,'RAW DATA'!$A:$F,6,FALSE))/1000</f>
        <v>0</v>
      </c>
      <c r="Y24" s="27">
        <f>IF(ISNA(VLOOKUP($A24&amp;Y$2,'RAW DATA'!$A:$F,6,FALSE)),0,VLOOKUP($A24&amp;Y$2,'RAW DATA'!$A:$F,6,FALSE))/1000</f>
        <v>2735.1610000000001</v>
      </c>
      <c r="Z24" s="33">
        <f>IF(ISNA(VLOOKUP($A24&amp;Z$2,'RAW DATA'!$A:$F,6,FALSE)),0,VLOOKUP($A24&amp;Z$2,'RAW DATA'!$A:$F,6,FALSE))/1000</f>
        <v>0</v>
      </c>
      <c r="AA24" s="33">
        <f>IF(ISNA(VLOOKUP($A24&amp;AA$2,'RAW DATA'!$A:$F,6,FALSE)),0,VLOOKUP($A24&amp;AA$2,'RAW DATA'!$A:$F,6,FALSE))/1000</f>
        <v>70.995999999999995</v>
      </c>
      <c r="AB24" s="33">
        <f>IF(ISNA(VLOOKUP($A24&amp;AB$2,'RAW DATA'!$A:$F,6,FALSE)),0,VLOOKUP($A24&amp;AB$2,'RAW DATA'!$A:$F,6,FALSE))/1000</f>
        <v>0</v>
      </c>
      <c r="AC24" s="33">
        <f>IF(ISNA(VLOOKUP($A24&amp;AC$2,'RAW DATA'!$A:$F,6,FALSE)),0,VLOOKUP($A24&amp;AC$2,'RAW DATA'!$A:$F,6,FALSE))/1000</f>
        <v>0</v>
      </c>
      <c r="AD24" s="33">
        <f>IF(ISNA(VLOOKUP($A24&amp;AD$2,'RAW DATA'!$A:$F,6,FALSE)),0,VLOOKUP($A24&amp;AD$2,'RAW DATA'!$A:$F,6,FALSE))/1000</f>
        <v>0</v>
      </c>
      <c r="AE24" s="33">
        <f>IF(ISNA(VLOOKUP($A24&amp;AE$2,'RAW DATA'!$A:$F,6,FALSE)),0,VLOOKUP($A24&amp;AE$2,'RAW DATA'!$A:$F,6,FALSE))/1000</f>
        <v>0</v>
      </c>
      <c r="AF24" s="33">
        <f>IF(ISNA(VLOOKUP($A24&amp;AF$2,'RAW DATA'!$A:$F,6,FALSE)),0,VLOOKUP($A24&amp;AF$2,'RAW DATA'!$A:$F,6,FALSE))/1000</f>
        <v>42.491</v>
      </c>
      <c r="AG24" s="33">
        <f>IF(ISNA(VLOOKUP($A24&amp;AG$2,'RAW DATA'!$A:$F,6,FALSE)),0,VLOOKUP($A24&amp;AG$2,'RAW DATA'!$A:$F,6,FALSE))/1000</f>
        <v>0</v>
      </c>
      <c r="AH24" s="33">
        <f>IF(ISNA(VLOOKUP($A24&amp;AH$2,'RAW DATA'!$A:$F,6,FALSE)),0,VLOOKUP($A24&amp;AH$2,'RAW DATA'!$A:$F,6,FALSE))/1000</f>
        <v>0</v>
      </c>
      <c r="AI24" s="33">
        <f>IF(ISNA(VLOOKUP($A24&amp;AI$2,'RAW DATA'!$A:$F,6,FALSE)),0,VLOOKUP($A24&amp;AI$2,'RAW DATA'!$A:$F,6,FALSE))/1000</f>
        <v>0</v>
      </c>
      <c r="AJ24" s="33">
        <f>IF(ISNA(VLOOKUP($A24&amp;AJ$2,'RAW DATA'!$A:$F,6,FALSE)),0,VLOOKUP($A24&amp;AJ$2,'RAW DATA'!$A:$F,6,FALSE))/1000</f>
        <v>0</v>
      </c>
      <c r="AK24" s="27">
        <f>IF(ISNA(VLOOKUP($A24&amp;AK$2,'RAW DATA'!$A:$F,6,FALSE)),0,VLOOKUP($A24&amp;AK$2,'RAW DATA'!$A:$F,6,FALSE))/1000</f>
        <v>0</v>
      </c>
      <c r="AL24" s="34">
        <f t="shared" si="8"/>
        <v>835</v>
      </c>
      <c r="AN24" s="17">
        <f>IF(ISNA(VLOOKUP($A24&amp;AN$2,'RAW DATA'!$A:$F,6,FALSE)),0,VLOOKUP($A24&amp;AN$2,'RAW DATA'!$A:$F,6,FALSE))/1000</f>
        <v>364.78500000000003</v>
      </c>
      <c r="AO24" s="17">
        <f>IF(ISNA(VLOOKUP($A24&amp;AO$2,'RAW DATA'!$A:$F,6,FALSE)),0,VLOOKUP($A24&amp;AO$2,'RAW DATA'!$A:$F,6,FALSE))/1000</f>
        <v>85.24</v>
      </c>
      <c r="AP24" s="17">
        <f>IF(ISNA(VLOOKUP($A24&amp;AP$2,'RAW DATA'!$A:$F,6,FALSE)),0,VLOOKUP($A24&amp;AP$2,'RAW DATA'!$A:$F,6,FALSE))/1000</f>
        <v>85.24</v>
      </c>
      <c r="AQ24" s="13"/>
      <c r="AR24" s="17">
        <f>IF(ISNA(VLOOKUP($A24&amp;AR$2,'RAW DATA'!$A:$F,6,FALSE)),0,VLOOKUP($A24&amp;AR$2,'RAW DATA'!$A:$F,6,FALSE))/1000</f>
        <v>835</v>
      </c>
      <c r="AS24" s="17">
        <f>IF(ISNA(VLOOKUP($A24&amp;AS$2,'RAW DATA'!$A:$F,6,FALSE)),0,VLOOKUP($A24&amp;AS$2,'RAW DATA'!$A:$F,6,FALSE))/1000</f>
        <v>0</v>
      </c>
      <c r="AT24" s="17">
        <f>IF(ISNA(VLOOKUP($A24&amp;AT$2,'RAW DATA'!$A:$F,6,FALSE)),0,VLOOKUP($A24&amp;AT$2,'RAW DATA'!$A:$F,6,FALSE))/1000</f>
        <v>835</v>
      </c>
      <c r="AU24" s="17">
        <f>IF(ISNA(VLOOKUP($A24&amp;AU$2,'RAW DATA'!$A:$F,6,FALSE)),0,VLOOKUP($A24&amp;AU$2,'RAW DATA'!$A:$F,6,FALSE))/1000</f>
        <v>0</v>
      </c>
      <c r="AV24" s="13"/>
      <c r="AW24" s="13"/>
      <c r="AX24" s="13"/>
      <c r="AY24" s="13"/>
      <c r="AZ24" s="13"/>
      <c r="BA24" s="13"/>
    </row>
    <row r="25" spans="1:53" x14ac:dyDescent="0.15">
      <c r="A25" s="12" t="s">
        <v>295</v>
      </c>
      <c r="B25" s="8" t="s">
        <v>307</v>
      </c>
      <c r="C25" s="11" t="s">
        <v>152</v>
      </c>
      <c r="D25" s="14">
        <f t="shared" si="0"/>
        <v>12.250999999999999</v>
      </c>
      <c r="E25" s="14">
        <f t="shared" si="1"/>
        <v>0</v>
      </c>
      <c r="F25" s="14">
        <f t="shared" si="2"/>
        <v>38.664999999999999</v>
      </c>
      <c r="G25" s="14">
        <f t="shared" si="3"/>
        <v>0</v>
      </c>
      <c r="H25" s="14">
        <f t="shared" si="4"/>
        <v>0</v>
      </c>
      <c r="I25" s="14">
        <f t="shared" si="5"/>
        <v>0</v>
      </c>
      <c r="J25" s="14">
        <f t="shared" si="6"/>
        <v>0</v>
      </c>
      <c r="K25" s="19" t="s">
        <v>307</v>
      </c>
      <c r="L25" s="17">
        <f>IF(ISNA(VLOOKUP($A25&amp;L$2,'RAW DATA'!$A:$F,6,FALSE)),0,VLOOKUP($A25&amp;L$2,'RAW DATA'!$A:$F,6,FALSE))/1000</f>
        <v>50.915999999999997</v>
      </c>
      <c r="N25" s="27">
        <f>IF(ISNA(VLOOKUP($A25&amp;N$2,'RAW DATA'!$A:$F,6,FALSE)),0,VLOOKUP($A25&amp;N$2,'RAW DATA'!$A:$F,6,FALSE))/1000</f>
        <v>0</v>
      </c>
      <c r="O25" s="27">
        <f>IF(ISNA(VLOOKUP($A25&amp;O$2,'RAW DATA'!$A:$F,6,FALSE)),0,VLOOKUP($A25&amp;O$2,'RAW DATA'!$A:$F,6,FALSE))/1000</f>
        <v>0</v>
      </c>
      <c r="P25" s="27">
        <f>IF(ISNA(VLOOKUP($A25&amp;P$2,'RAW DATA'!$A:$F,6,FALSE)),0,VLOOKUP($A25&amp;P$2,'RAW DATA'!$A:$F,6,FALSE))/1000</f>
        <v>12.250999999999999</v>
      </c>
      <c r="Q25" s="27">
        <f>IF(ISNA(VLOOKUP($A25&amp;Q$2,'RAW DATA'!$A:$F,6,FALSE)),0,VLOOKUP($A25&amp;Q$2,'RAW DATA'!$A:$F,6,FALSE))/1000</f>
        <v>0</v>
      </c>
      <c r="R25" s="33">
        <f>IF(ISNA(VLOOKUP($A25&amp;R$2,'RAW DATA'!$A:$F,6,FALSE)),0,VLOOKUP($A25&amp;R$2,'RAW DATA'!$A:$F,6,FALSE))/1000</f>
        <v>0</v>
      </c>
      <c r="S25" s="33">
        <f>IF(ISNA(VLOOKUP($A25&amp;S$2,'RAW DATA'!$A:$F,6,FALSE)),0,VLOOKUP($A25&amp;S$2,'RAW DATA'!$A:$F,6,FALSE))/1000</f>
        <v>0</v>
      </c>
      <c r="T25" s="33">
        <f>IF(ISNA(VLOOKUP($A25&amp;T$2,'RAW DATA'!$A:$F,6,FALSE)),0,VLOOKUP($A25&amp;T$2,'RAW DATA'!$A:$F,6,FALSE))/1000</f>
        <v>0</v>
      </c>
      <c r="U25" s="34">
        <f t="shared" si="7"/>
        <v>0</v>
      </c>
      <c r="V25" s="33">
        <f>IF(ISNA(VLOOKUP($A25&amp;V$2,'RAW DATA'!$A:$F,6,FALSE)),0,VLOOKUP($A25&amp;V$2,'RAW DATA'!$A:$F,6,FALSE))/1000</f>
        <v>0</v>
      </c>
      <c r="W25" s="33">
        <f>IF(ISNA(VLOOKUP($A25&amp;W$2,'RAW DATA'!$A:$F,6,FALSE)),0,VLOOKUP($A25&amp;W$2,'RAW DATA'!$A:$F,6,FALSE))/1000</f>
        <v>0</v>
      </c>
      <c r="X25" s="33">
        <f>IF(ISNA(VLOOKUP($A25&amp;X$2,'RAW DATA'!$A:$F,6,FALSE)),0,VLOOKUP($A25&amp;X$2,'RAW DATA'!$A:$F,6,FALSE))/1000</f>
        <v>0</v>
      </c>
      <c r="Y25" s="27">
        <f>IF(ISNA(VLOOKUP($A25&amp;Y$2,'RAW DATA'!$A:$F,6,FALSE)),0,VLOOKUP($A25&amp;Y$2,'RAW DATA'!$A:$F,6,FALSE))/1000</f>
        <v>38.664999999999999</v>
      </c>
      <c r="Z25" s="33">
        <f>IF(ISNA(VLOOKUP($A25&amp;Z$2,'RAW DATA'!$A:$F,6,FALSE)),0,VLOOKUP($A25&amp;Z$2,'RAW DATA'!$A:$F,6,FALSE))/1000</f>
        <v>0</v>
      </c>
      <c r="AA25" s="33">
        <f>IF(ISNA(VLOOKUP($A25&amp;AA$2,'RAW DATA'!$A:$F,6,FALSE)),0,VLOOKUP($A25&amp;AA$2,'RAW DATA'!$A:$F,6,FALSE))/1000</f>
        <v>0</v>
      </c>
      <c r="AB25" s="33">
        <f>IF(ISNA(VLOOKUP($A25&amp;AB$2,'RAW DATA'!$A:$F,6,FALSE)),0,VLOOKUP($A25&amp;AB$2,'RAW DATA'!$A:$F,6,FALSE))/1000</f>
        <v>0</v>
      </c>
      <c r="AC25" s="33">
        <f>IF(ISNA(VLOOKUP($A25&amp;AC$2,'RAW DATA'!$A:$F,6,FALSE)),0,VLOOKUP($A25&amp;AC$2,'RAW DATA'!$A:$F,6,FALSE))/1000</f>
        <v>0</v>
      </c>
      <c r="AD25" s="33">
        <f>IF(ISNA(VLOOKUP($A25&amp;AD$2,'RAW DATA'!$A:$F,6,FALSE)),0,VLOOKUP($A25&amp;AD$2,'RAW DATA'!$A:$F,6,FALSE))/1000</f>
        <v>0</v>
      </c>
      <c r="AE25" s="33">
        <f>IF(ISNA(VLOOKUP($A25&amp;AE$2,'RAW DATA'!$A:$F,6,FALSE)),0,VLOOKUP($A25&amp;AE$2,'RAW DATA'!$A:$F,6,FALSE))/1000</f>
        <v>0</v>
      </c>
      <c r="AF25" s="33">
        <f>IF(ISNA(VLOOKUP($A25&amp;AF$2,'RAW DATA'!$A:$F,6,FALSE)),0,VLOOKUP($A25&amp;AF$2,'RAW DATA'!$A:$F,6,FALSE))/1000</f>
        <v>0</v>
      </c>
      <c r="AG25" s="33">
        <f>IF(ISNA(VLOOKUP($A25&amp;AG$2,'RAW DATA'!$A:$F,6,FALSE)),0,VLOOKUP($A25&amp;AG$2,'RAW DATA'!$A:$F,6,FALSE))/1000</f>
        <v>0</v>
      </c>
      <c r="AH25" s="33">
        <f>IF(ISNA(VLOOKUP($A25&amp;AH$2,'RAW DATA'!$A:$F,6,FALSE)),0,VLOOKUP($A25&amp;AH$2,'RAW DATA'!$A:$F,6,FALSE))/1000</f>
        <v>0</v>
      </c>
      <c r="AI25" s="33">
        <f>IF(ISNA(VLOOKUP($A25&amp;AI$2,'RAW DATA'!$A:$F,6,FALSE)),0,VLOOKUP($A25&amp;AI$2,'RAW DATA'!$A:$F,6,FALSE))/1000</f>
        <v>0</v>
      </c>
      <c r="AJ25" s="33">
        <f>IF(ISNA(VLOOKUP($A25&amp;AJ$2,'RAW DATA'!$A:$F,6,FALSE)),0,VLOOKUP($A25&amp;AJ$2,'RAW DATA'!$A:$F,6,FALSE))/1000</f>
        <v>0</v>
      </c>
      <c r="AK25" s="27">
        <f>IF(ISNA(VLOOKUP($A25&amp;AK$2,'RAW DATA'!$A:$F,6,FALSE)),0,VLOOKUP($A25&amp;AK$2,'RAW DATA'!$A:$F,6,FALSE))/1000</f>
        <v>0</v>
      </c>
      <c r="AL25" s="34">
        <f t="shared" si="8"/>
        <v>0</v>
      </c>
      <c r="AN25" s="17">
        <f>IF(ISNA(VLOOKUP($A25&amp;AN$2,'RAW DATA'!$A:$F,6,FALSE)),0,VLOOKUP($A25&amp;AN$2,'RAW DATA'!$A:$F,6,FALSE))/1000</f>
        <v>0.21099999999999999</v>
      </c>
      <c r="AO25" s="17">
        <f>IF(ISNA(VLOOKUP($A25&amp;AO$2,'RAW DATA'!$A:$F,6,FALSE)),0,VLOOKUP($A25&amp;AO$2,'RAW DATA'!$A:$F,6,FALSE))/1000</f>
        <v>0</v>
      </c>
      <c r="AP25" s="17">
        <f>IF(ISNA(VLOOKUP($A25&amp;AP$2,'RAW DATA'!$A:$F,6,FALSE)),0,VLOOKUP($A25&amp;AP$2,'RAW DATA'!$A:$F,6,FALSE))/1000</f>
        <v>0</v>
      </c>
      <c r="AQ25" s="13"/>
      <c r="AR25" s="17">
        <f>IF(ISNA(VLOOKUP($A25&amp;AR$2,'RAW DATA'!$A:$F,6,FALSE)),0,VLOOKUP($A25&amp;AR$2,'RAW DATA'!$A:$F,6,FALSE))/1000</f>
        <v>0</v>
      </c>
      <c r="AS25" s="17">
        <f>IF(ISNA(VLOOKUP($A25&amp;AS$2,'RAW DATA'!$A:$F,6,FALSE)),0,VLOOKUP($A25&amp;AS$2,'RAW DATA'!$A:$F,6,FALSE))/1000</f>
        <v>0</v>
      </c>
      <c r="AT25" s="17">
        <f>IF(ISNA(VLOOKUP($A25&amp;AT$2,'RAW DATA'!$A:$F,6,FALSE)),0,VLOOKUP($A25&amp;AT$2,'RAW DATA'!$A:$F,6,FALSE))/1000</f>
        <v>0</v>
      </c>
      <c r="AU25" s="17">
        <f>IF(ISNA(VLOOKUP($A25&amp;AU$2,'RAW DATA'!$A:$F,6,FALSE)),0,VLOOKUP($A25&amp;AU$2,'RAW DATA'!$A:$F,6,FALSE))/1000</f>
        <v>0</v>
      </c>
      <c r="AV25" s="13"/>
      <c r="AW25" s="13"/>
      <c r="AX25" s="13"/>
      <c r="AY25" s="13"/>
      <c r="AZ25" s="13"/>
      <c r="BA25" s="13"/>
    </row>
    <row r="26" spans="1:53" x14ac:dyDescent="0.15">
      <c r="A26" s="12" t="s">
        <v>296</v>
      </c>
      <c r="B26" s="8" t="s">
        <v>307</v>
      </c>
      <c r="C26" s="11" t="s">
        <v>297</v>
      </c>
      <c r="D26" s="14">
        <f t="shared" si="0"/>
        <v>169.029</v>
      </c>
      <c r="E26" s="14">
        <f t="shared" si="1"/>
        <v>97.275000000000006</v>
      </c>
      <c r="F26" s="14">
        <f t="shared" si="2"/>
        <v>0</v>
      </c>
      <c r="G26" s="14">
        <f t="shared" si="3"/>
        <v>0.112</v>
      </c>
      <c r="H26" s="14">
        <f t="shared" si="4"/>
        <v>0</v>
      </c>
      <c r="I26" s="14">
        <f t="shared" si="5"/>
        <v>0</v>
      </c>
      <c r="J26" s="14">
        <f t="shared" si="6"/>
        <v>0</v>
      </c>
      <c r="K26" s="19" t="s">
        <v>307</v>
      </c>
      <c r="L26" s="17">
        <f>IF(ISNA(VLOOKUP($A26&amp;L$2,'RAW DATA'!$A:$F,6,FALSE)),0,VLOOKUP($A26&amp;L$2,'RAW DATA'!$A:$F,6,FALSE))/1000</f>
        <v>238.5411</v>
      </c>
      <c r="N26" s="27">
        <f>IF(ISNA(VLOOKUP($A26&amp;N$2,'RAW DATA'!$A:$F,6,FALSE)),0,VLOOKUP($A26&amp;N$2,'RAW DATA'!$A:$F,6,FALSE))/1000</f>
        <v>0</v>
      </c>
      <c r="O26" s="27">
        <f>IF(ISNA(VLOOKUP($A26&amp;O$2,'RAW DATA'!$A:$F,6,FALSE)),0,VLOOKUP($A26&amp;O$2,'RAW DATA'!$A:$F,6,FALSE))/1000</f>
        <v>0</v>
      </c>
      <c r="P26" s="27">
        <f>IF(ISNA(VLOOKUP($A26&amp;P$2,'RAW DATA'!$A:$F,6,FALSE)),0,VLOOKUP($A26&amp;P$2,'RAW DATA'!$A:$F,6,FALSE))/1000</f>
        <v>169.029</v>
      </c>
      <c r="Q26" s="27">
        <f>IF(ISNA(VLOOKUP($A26&amp;Q$2,'RAW DATA'!$A:$F,6,FALSE)),0,VLOOKUP($A26&amp;Q$2,'RAW DATA'!$A:$F,6,FALSE))/1000</f>
        <v>0</v>
      </c>
      <c r="R26" s="33">
        <f>IF(ISNA(VLOOKUP($A26&amp;R$2,'RAW DATA'!$A:$F,6,FALSE)),0,VLOOKUP($A26&amp;R$2,'RAW DATA'!$A:$F,6,FALSE))/1000</f>
        <v>137.078</v>
      </c>
      <c r="S26" s="33">
        <f>IF(ISNA(VLOOKUP($A26&amp;S$2,'RAW DATA'!$A:$F,6,FALSE)),0,VLOOKUP($A26&amp;S$2,'RAW DATA'!$A:$F,6,FALSE))/1000</f>
        <v>0</v>
      </c>
      <c r="T26" s="33">
        <f>IF(ISNA(VLOOKUP($A26&amp;T$2,'RAW DATA'!$A:$F,6,FALSE)),0,VLOOKUP($A26&amp;T$2,'RAW DATA'!$A:$F,6,FALSE))/1000</f>
        <v>0</v>
      </c>
      <c r="U26" s="34">
        <f t="shared" si="7"/>
        <v>-39.802999999999997</v>
      </c>
      <c r="V26" s="33">
        <f>IF(ISNA(VLOOKUP($A26&amp;V$2,'RAW DATA'!$A:$F,6,FALSE)),0,VLOOKUP($A26&amp;V$2,'RAW DATA'!$A:$F,6,FALSE))/1000</f>
        <v>0</v>
      </c>
      <c r="W26" s="33">
        <f>IF(ISNA(VLOOKUP($A26&amp;W$2,'RAW DATA'!$A:$F,6,FALSE)),0,VLOOKUP($A26&amp;W$2,'RAW DATA'!$A:$F,6,FALSE))/1000</f>
        <v>0</v>
      </c>
      <c r="X26" s="33">
        <f>IF(ISNA(VLOOKUP($A26&amp;X$2,'RAW DATA'!$A:$F,6,FALSE)),0,VLOOKUP($A26&amp;X$2,'RAW DATA'!$A:$F,6,FALSE))/1000</f>
        <v>0</v>
      </c>
      <c r="Y26" s="27">
        <f>IF(ISNA(VLOOKUP($A26&amp;Y$2,'RAW DATA'!$A:$F,6,FALSE)),0,VLOOKUP($A26&amp;Y$2,'RAW DATA'!$A:$F,6,FALSE))/1000</f>
        <v>0</v>
      </c>
      <c r="Z26" s="33">
        <f>IF(ISNA(VLOOKUP($A26&amp;Z$2,'RAW DATA'!$A:$F,6,FALSE)),0,VLOOKUP($A26&amp;Z$2,'RAW DATA'!$A:$F,6,FALSE))/1000</f>
        <v>0</v>
      </c>
      <c r="AA26" s="33">
        <f>IF(ISNA(VLOOKUP($A26&amp;AA$2,'RAW DATA'!$A:$F,6,FALSE)),0,VLOOKUP($A26&amp;AA$2,'RAW DATA'!$A:$F,6,FALSE))/1000</f>
        <v>0</v>
      </c>
      <c r="AB26" s="33">
        <f>IF(ISNA(VLOOKUP($A26&amp;AB$2,'RAW DATA'!$A:$F,6,FALSE)),0,VLOOKUP($A26&amp;AB$2,'RAW DATA'!$A:$F,6,FALSE))/1000</f>
        <v>0</v>
      </c>
      <c r="AC26" s="33">
        <f>IF(ISNA(VLOOKUP($A26&amp;AC$2,'RAW DATA'!$A:$F,6,FALSE)),0,VLOOKUP($A26&amp;AC$2,'RAW DATA'!$A:$F,6,FALSE))/1000</f>
        <v>0</v>
      </c>
      <c r="AD26" s="33">
        <f>IF(ISNA(VLOOKUP($A26&amp;AD$2,'RAW DATA'!$A:$F,6,FALSE)),0,VLOOKUP($A26&amp;AD$2,'RAW DATA'!$A:$F,6,FALSE))/1000</f>
        <v>0</v>
      </c>
      <c r="AE26" s="33">
        <f>IF(ISNA(VLOOKUP($A26&amp;AE$2,'RAW DATA'!$A:$F,6,FALSE)),0,VLOOKUP($A26&amp;AE$2,'RAW DATA'!$A:$F,6,FALSE))/1000</f>
        <v>0</v>
      </c>
      <c r="AF26" s="33">
        <f>IF(ISNA(VLOOKUP($A26&amp;AF$2,'RAW DATA'!$A:$F,6,FALSE)),0,VLOOKUP($A26&amp;AF$2,'RAW DATA'!$A:$F,6,FALSE))/1000</f>
        <v>0.112</v>
      </c>
      <c r="AG26" s="33">
        <f>IF(ISNA(VLOOKUP($A26&amp;AG$2,'RAW DATA'!$A:$F,6,FALSE)),0,VLOOKUP($A26&amp;AG$2,'RAW DATA'!$A:$F,6,FALSE))/1000</f>
        <v>0</v>
      </c>
      <c r="AH26" s="33">
        <f>IF(ISNA(VLOOKUP($A26&amp;AH$2,'RAW DATA'!$A:$F,6,FALSE)),0,VLOOKUP($A26&amp;AH$2,'RAW DATA'!$A:$F,6,FALSE))/1000</f>
        <v>0</v>
      </c>
      <c r="AI26" s="33">
        <f>IF(ISNA(VLOOKUP($A26&amp;AI$2,'RAW DATA'!$A:$F,6,FALSE)),0,VLOOKUP($A26&amp;AI$2,'RAW DATA'!$A:$F,6,FALSE))/1000</f>
        <v>0</v>
      </c>
      <c r="AJ26" s="33">
        <f>IF(ISNA(VLOOKUP($A26&amp;AJ$2,'RAW DATA'!$A:$F,6,FALSE)),0,VLOOKUP($A26&amp;AJ$2,'RAW DATA'!$A:$F,6,FALSE))/1000</f>
        <v>0</v>
      </c>
      <c r="AK26" s="27">
        <f>IF(ISNA(VLOOKUP($A26&amp;AK$2,'RAW DATA'!$A:$F,6,FALSE)),0,VLOOKUP($A26&amp;AK$2,'RAW DATA'!$A:$F,6,FALSE))/1000</f>
        <v>0</v>
      </c>
      <c r="AL26" s="34">
        <f t="shared" si="8"/>
        <v>0</v>
      </c>
      <c r="AN26" s="17">
        <f>IF(ISNA(VLOOKUP($A26&amp;AN$2,'RAW DATA'!$A:$F,6,FALSE)),0,VLOOKUP($A26&amp;AN$2,'RAW DATA'!$A:$F,6,FALSE))/1000</f>
        <v>0</v>
      </c>
      <c r="AO26" s="17">
        <f>IF(ISNA(VLOOKUP($A26&amp;AO$2,'RAW DATA'!$A:$F,6,FALSE)),0,VLOOKUP($A26&amp;AO$2,'RAW DATA'!$A:$F,6,FALSE))/1000</f>
        <v>-39.802999999999997</v>
      </c>
      <c r="AP26" s="17">
        <f>IF(ISNA(VLOOKUP($A26&amp;AP$2,'RAW DATA'!$A:$F,6,FALSE)),0,VLOOKUP($A26&amp;AP$2,'RAW DATA'!$A:$F,6,FALSE))/1000</f>
        <v>-39.802999999999997</v>
      </c>
      <c r="AQ26" s="13"/>
      <c r="AR26" s="17">
        <f>IF(ISNA(VLOOKUP($A26&amp;AR$2,'RAW DATA'!$A:$F,6,FALSE)),0,VLOOKUP($A26&amp;AR$2,'RAW DATA'!$A:$F,6,FALSE))/1000</f>
        <v>0</v>
      </c>
      <c r="AS26" s="17">
        <f>IF(ISNA(VLOOKUP($A26&amp;AS$2,'RAW DATA'!$A:$F,6,FALSE)),0,VLOOKUP($A26&amp;AS$2,'RAW DATA'!$A:$F,6,FALSE))/1000</f>
        <v>0</v>
      </c>
      <c r="AT26" s="17">
        <f>IF(ISNA(VLOOKUP($A26&amp;AT$2,'RAW DATA'!$A:$F,6,FALSE)),0,VLOOKUP($A26&amp;AT$2,'RAW DATA'!$A:$F,6,FALSE))/1000</f>
        <v>0</v>
      </c>
      <c r="AU26" s="17">
        <f>IF(ISNA(VLOOKUP($A26&amp;AU$2,'RAW DATA'!$A:$F,6,FALSE)),0,VLOOKUP($A26&amp;AU$2,'RAW DATA'!$A:$F,6,FALSE))/1000</f>
        <v>0</v>
      </c>
      <c r="AV26" s="13"/>
      <c r="AW26" s="13"/>
      <c r="AX26" s="13"/>
      <c r="AY26" s="13"/>
      <c r="AZ26" s="13"/>
      <c r="BA26" s="13"/>
    </row>
    <row r="27" spans="1:53" x14ac:dyDescent="0.15">
      <c r="A27" s="12" t="s">
        <v>298</v>
      </c>
      <c r="B27" s="8" t="s">
        <v>307</v>
      </c>
      <c r="C27" s="11" t="s">
        <v>299</v>
      </c>
      <c r="D27" s="14">
        <f t="shared" si="0"/>
        <v>470.51499999999999</v>
      </c>
      <c r="E27" s="14">
        <f t="shared" si="1"/>
        <v>13.536</v>
      </c>
      <c r="F27" s="14">
        <f t="shared" si="2"/>
        <v>-4.6020000000000003</v>
      </c>
      <c r="G27" s="14">
        <f t="shared" si="3"/>
        <v>0</v>
      </c>
      <c r="H27" s="14">
        <f t="shared" si="4"/>
        <v>0</v>
      </c>
      <c r="I27" s="14">
        <f t="shared" si="5"/>
        <v>0</v>
      </c>
      <c r="J27" s="14">
        <f t="shared" si="6"/>
        <v>0</v>
      </c>
      <c r="K27" s="19" t="s">
        <v>307</v>
      </c>
      <c r="L27" s="17">
        <f>IF(ISNA(VLOOKUP($A27&amp;L$2,'RAW DATA'!$A:$F,6,FALSE)),0,VLOOKUP($A27&amp;L$2,'RAW DATA'!$A:$F,6,FALSE))/1000</f>
        <v>366.61680048064005</v>
      </c>
      <c r="N27" s="27">
        <f>IF(ISNA(VLOOKUP($A27&amp;N$2,'RAW DATA'!$A:$F,6,FALSE)),0,VLOOKUP($A27&amp;N$2,'RAW DATA'!$A:$F,6,FALSE))/1000</f>
        <v>0</v>
      </c>
      <c r="O27" s="27">
        <f>IF(ISNA(VLOOKUP($A27&amp;O$2,'RAW DATA'!$A:$F,6,FALSE)),0,VLOOKUP($A27&amp;O$2,'RAW DATA'!$A:$F,6,FALSE))/1000</f>
        <v>0</v>
      </c>
      <c r="P27" s="27">
        <f>IF(ISNA(VLOOKUP($A27&amp;P$2,'RAW DATA'!$A:$F,6,FALSE)),0,VLOOKUP($A27&amp;P$2,'RAW DATA'!$A:$F,6,FALSE))/1000</f>
        <v>470.51499999999999</v>
      </c>
      <c r="Q27" s="27">
        <f>IF(ISNA(VLOOKUP($A27&amp;Q$2,'RAW DATA'!$A:$F,6,FALSE)),0,VLOOKUP($A27&amp;Q$2,'RAW DATA'!$A:$F,6,FALSE))/1000</f>
        <v>0</v>
      </c>
      <c r="R27" s="33">
        <f>IF(ISNA(VLOOKUP($A27&amp;R$2,'RAW DATA'!$A:$F,6,FALSE)),0,VLOOKUP($A27&amp;R$2,'RAW DATA'!$A:$F,6,FALSE))/1000</f>
        <v>13.536</v>
      </c>
      <c r="S27" s="33">
        <f>IF(ISNA(VLOOKUP($A27&amp;S$2,'RAW DATA'!$A:$F,6,FALSE)),0,VLOOKUP($A27&amp;S$2,'RAW DATA'!$A:$F,6,FALSE))/1000</f>
        <v>0</v>
      </c>
      <c r="T27" s="33">
        <f>IF(ISNA(VLOOKUP($A27&amp;T$2,'RAW DATA'!$A:$F,6,FALSE)),0,VLOOKUP($A27&amp;T$2,'RAW DATA'!$A:$F,6,FALSE))/1000</f>
        <v>0</v>
      </c>
      <c r="U27" s="34">
        <f t="shared" si="7"/>
        <v>0</v>
      </c>
      <c r="V27" s="33">
        <f>IF(ISNA(VLOOKUP($A27&amp;V$2,'RAW DATA'!$A:$F,6,FALSE)),0,VLOOKUP($A27&amp;V$2,'RAW DATA'!$A:$F,6,FALSE))/1000</f>
        <v>0</v>
      </c>
      <c r="W27" s="33">
        <f>IF(ISNA(VLOOKUP($A27&amp;W$2,'RAW DATA'!$A:$F,6,FALSE)),0,VLOOKUP($A27&amp;W$2,'RAW DATA'!$A:$F,6,FALSE))/1000</f>
        <v>0</v>
      </c>
      <c r="X27" s="33">
        <f>IF(ISNA(VLOOKUP($A27&amp;X$2,'RAW DATA'!$A:$F,6,FALSE)),0,VLOOKUP($A27&amp;X$2,'RAW DATA'!$A:$F,6,FALSE))/1000</f>
        <v>0</v>
      </c>
      <c r="Y27" s="27">
        <f>IF(ISNA(VLOOKUP($A27&amp;Y$2,'RAW DATA'!$A:$F,6,FALSE)),0,VLOOKUP($A27&amp;Y$2,'RAW DATA'!$A:$F,6,FALSE))/1000</f>
        <v>-4.6020000000000003</v>
      </c>
      <c r="Z27" s="33">
        <f>IF(ISNA(VLOOKUP($A27&amp;Z$2,'RAW DATA'!$A:$F,6,FALSE)),0,VLOOKUP($A27&amp;Z$2,'RAW DATA'!$A:$F,6,FALSE))/1000</f>
        <v>0</v>
      </c>
      <c r="AA27" s="33">
        <f>IF(ISNA(VLOOKUP($A27&amp;AA$2,'RAW DATA'!$A:$F,6,FALSE)),0,VLOOKUP($A27&amp;AA$2,'RAW DATA'!$A:$F,6,FALSE))/1000</f>
        <v>0</v>
      </c>
      <c r="AB27" s="33">
        <f>IF(ISNA(VLOOKUP($A27&amp;AB$2,'RAW DATA'!$A:$F,6,FALSE)),0,VLOOKUP($A27&amp;AB$2,'RAW DATA'!$A:$F,6,FALSE))/1000</f>
        <v>0</v>
      </c>
      <c r="AC27" s="33">
        <f>IF(ISNA(VLOOKUP($A27&amp;AC$2,'RAW DATA'!$A:$F,6,FALSE)),0,VLOOKUP($A27&amp;AC$2,'RAW DATA'!$A:$F,6,FALSE))/1000</f>
        <v>0</v>
      </c>
      <c r="AD27" s="33">
        <f>IF(ISNA(VLOOKUP($A27&amp;AD$2,'RAW DATA'!$A:$F,6,FALSE)),0,VLOOKUP($A27&amp;AD$2,'RAW DATA'!$A:$F,6,FALSE))/1000</f>
        <v>0</v>
      </c>
      <c r="AE27" s="33">
        <f>IF(ISNA(VLOOKUP($A27&amp;AE$2,'RAW DATA'!$A:$F,6,FALSE)),0,VLOOKUP($A27&amp;AE$2,'RAW DATA'!$A:$F,6,FALSE))/1000</f>
        <v>0</v>
      </c>
      <c r="AF27" s="33">
        <f>IF(ISNA(VLOOKUP($A27&amp;AF$2,'RAW DATA'!$A:$F,6,FALSE)),0,VLOOKUP($A27&amp;AF$2,'RAW DATA'!$A:$F,6,FALSE))/1000</f>
        <v>0</v>
      </c>
      <c r="AG27" s="33">
        <f>IF(ISNA(VLOOKUP($A27&amp;AG$2,'RAW DATA'!$A:$F,6,FALSE)),0,VLOOKUP($A27&amp;AG$2,'RAW DATA'!$A:$F,6,FALSE))/1000</f>
        <v>0</v>
      </c>
      <c r="AH27" s="33">
        <f>IF(ISNA(VLOOKUP($A27&amp;AH$2,'RAW DATA'!$A:$F,6,FALSE)),0,VLOOKUP($A27&amp;AH$2,'RAW DATA'!$A:$F,6,FALSE))/1000</f>
        <v>0</v>
      </c>
      <c r="AI27" s="33">
        <f>IF(ISNA(VLOOKUP($A27&amp;AI$2,'RAW DATA'!$A:$F,6,FALSE)),0,VLOOKUP($A27&amp;AI$2,'RAW DATA'!$A:$F,6,FALSE))/1000</f>
        <v>0</v>
      </c>
      <c r="AJ27" s="33">
        <f>IF(ISNA(VLOOKUP($A27&amp;AJ$2,'RAW DATA'!$A:$F,6,FALSE)),0,VLOOKUP($A27&amp;AJ$2,'RAW DATA'!$A:$F,6,FALSE))/1000</f>
        <v>0</v>
      </c>
      <c r="AK27" s="27">
        <f>IF(ISNA(VLOOKUP($A27&amp;AK$2,'RAW DATA'!$A:$F,6,FALSE)),0,VLOOKUP($A27&amp;AK$2,'RAW DATA'!$A:$F,6,FALSE))/1000</f>
        <v>0</v>
      </c>
      <c r="AL27" s="34">
        <f t="shared" si="8"/>
        <v>-275</v>
      </c>
      <c r="AN27" s="17">
        <f>IF(ISNA(VLOOKUP($A27&amp;AN$2,'RAW DATA'!$A:$F,6,FALSE)),0,VLOOKUP($A27&amp;AN$2,'RAW DATA'!$A:$F,6,FALSE))/1000</f>
        <v>0</v>
      </c>
      <c r="AO27" s="17">
        <f>IF(ISNA(VLOOKUP($A27&amp;AO$2,'RAW DATA'!$A:$F,6,FALSE)),0,VLOOKUP($A27&amp;AO$2,'RAW DATA'!$A:$F,6,FALSE))/1000</f>
        <v>0</v>
      </c>
      <c r="AP27" s="17">
        <f>IF(ISNA(VLOOKUP($A27&amp;AP$2,'RAW DATA'!$A:$F,6,FALSE)),0,VLOOKUP($A27&amp;AP$2,'RAW DATA'!$A:$F,6,FALSE))/1000</f>
        <v>0</v>
      </c>
      <c r="AQ27" s="13"/>
      <c r="AR27" s="17">
        <f>IF(ISNA(VLOOKUP($A27&amp;AR$2,'RAW DATA'!$A:$F,6,FALSE)),0,VLOOKUP($A27&amp;AR$2,'RAW DATA'!$A:$F,6,FALSE))/1000</f>
        <v>0</v>
      </c>
      <c r="AS27" s="17">
        <f>IF(ISNA(VLOOKUP($A27&amp;AS$2,'RAW DATA'!$A:$F,6,FALSE)),0,VLOOKUP($A27&amp;AS$2,'RAW DATA'!$A:$F,6,FALSE))/1000</f>
        <v>0</v>
      </c>
      <c r="AT27" s="17">
        <f>IF(ISNA(VLOOKUP($A27&amp;AT$2,'RAW DATA'!$A:$F,6,FALSE)),0,VLOOKUP($A27&amp;AT$2,'RAW DATA'!$A:$F,6,FALSE))/1000</f>
        <v>-275</v>
      </c>
      <c r="AU27" s="17">
        <f>IF(ISNA(VLOOKUP($A27&amp;AU$2,'RAW DATA'!$A:$F,6,FALSE)),0,VLOOKUP($A27&amp;AU$2,'RAW DATA'!$A:$F,6,FALSE))/1000</f>
        <v>0</v>
      </c>
      <c r="AV27" s="13"/>
      <c r="AW27" s="13"/>
      <c r="AX27" s="13"/>
      <c r="AY27" s="13"/>
      <c r="AZ27" s="13"/>
      <c r="BA27" s="13"/>
    </row>
    <row r="28" spans="1:53" x14ac:dyDescent="0.15">
      <c r="A28" s="12" t="s">
        <v>300</v>
      </c>
      <c r="B28" s="8" t="s">
        <v>307</v>
      </c>
      <c r="C28" s="11" t="s">
        <v>301</v>
      </c>
      <c r="D28" s="14">
        <f t="shared" si="0"/>
        <v>-33.95185</v>
      </c>
      <c r="E28" s="14">
        <f t="shared" si="1"/>
        <v>16.068899999999999</v>
      </c>
      <c r="F28" s="14">
        <f t="shared" si="2"/>
        <v>263.99198999999999</v>
      </c>
      <c r="G28" s="14">
        <f t="shared" si="3"/>
        <v>17.584570000000003</v>
      </c>
      <c r="H28" s="14">
        <f t="shared" si="4"/>
        <v>-26.045900000000003</v>
      </c>
      <c r="I28" s="14">
        <f t="shared" si="5"/>
        <v>0</v>
      </c>
      <c r="J28" s="14">
        <f t="shared" si="6"/>
        <v>0</v>
      </c>
      <c r="K28" s="19" t="s">
        <v>307</v>
      </c>
      <c r="L28" s="17">
        <f>IF(ISNA(VLOOKUP($A28&amp;L$2,'RAW DATA'!$A:$F,6,FALSE)),0,VLOOKUP($A28&amp;L$2,'RAW DATA'!$A:$F,6,FALSE))/1000</f>
        <v>236.5986</v>
      </c>
      <c r="N28" s="27">
        <f>IF(ISNA(VLOOKUP($A28&amp;N$2,'RAW DATA'!$A:$F,6,FALSE)),0,VLOOKUP($A28&amp;N$2,'RAW DATA'!$A:$F,6,FALSE))/1000</f>
        <v>0</v>
      </c>
      <c r="O28" s="27">
        <f>IF(ISNA(VLOOKUP($A28&amp;O$2,'RAW DATA'!$A:$F,6,FALSE)),0,VLOOKUP($A28&amp;O$2,'RAW DATA'!$A:$F,6,FALSE))/1000</f>
        <v>0</v>
      </c>
      <c r="P28" s="27">
        <f>IF(ISNA(VLOOKUP($A28&amp;P$2,'RAW DATA'!$A:$F,6,FALSE)),0,VLOOKUP($A28&amp;P$2,'RAW DATA'!$A:$F,6,FALSE))/1000</f>
        <v>-33.95185</v>
      </c>
      <c r="Q28" s="27">
        <f>IF(ISNA(VLOOKUP($A28&amp;Q$2,'RAW DATA'!$A:$F,6,FALSE)),0,VLOOKUP($A28&amp;Q$2,'RAW DATA'!$A:$F,6,FALSE))/1000</f>
        <v>0</v>
      </c>
      <c r="R28" s="33">
        <f>IF(ISNA(VLOOKUP($A28&amp;R$2,'RAW DATA'!$A:$F,6,FALSE)),0,VLOOKUP($A28&amp;R$2,'RAW DATA'!$A:$F,6,FALSE))/1000</f>
        <v>7.60677</v>
      </c>
      <c r="S28" s="33">
        <f>IF(ISNA(VLOOKUP($A28&amp;S$2,'RAW DATA'!$A:$F,6,FALSE)),0,VLOOKUP($A28&amp;S$2,'RAW DATA'!$A:$F,6,FALSE))/1000</f>
        <v>0</v>
      </c>
      <c r="T28" s="33">
        <f>IF(ISNA(VLOOKUP($A28&amp;T$2,'RAW DATA'!$A:$F,6,FALSE)),0,VLOOKUP($A28&amp;T$2,'RAW DATA'!$A:$F,6,FALSE))/1000</f>
        <v>0</v>
      </c>
      <c r="U28" s="34">
        <f t="shared" si="7"/>
        <v>8.4621299999999984</v>
      </c>
      <c r="V28" s="33">
        <f>IF(ISNA(VLOOKUP($A28&amp;V$2,'RAW DATA'!$A:$F,6,FALSE)),0,VLOOKUP($A28&amp;V$2,'RAW DATA'!$A:$F,6,FALSE))/1000</f>
        <v>0</v>
      </c>
      <c r="W28" s="33">
        <f>IF(ISNA(VLOOKUP($A28&amp;W$2,'RAW DATA'!$A:$F,6,FALSE)),0,VLOOKUP($A28&amp;W$2,'RAW DATA'!$A:$F,6,FALSE))/1000</f>
        <v>0</v>
      </c>
      <c r="X28" s="33">
        <f>IF(ISNA(VLOOKUP($A28&amp;X$2,'RAW DATA'!$A:$F,6,FALSE)),0,VLOOKUP($A28&amp;X$2,'RAW DATA'!$A:$F,6,FALSE))/1000</f>
        <v>0</v>
      </c>
      <c r="Y28" s="27">
        <f>IF(ISNA(VLOOKUP($A28&amp;Y$2,'RAW DATA'!$A:$F,6,FALSE)),0,VLOOKUP($A28&amp;Y$2,'RAW DATA'!$A:$F,6,FALSE))/1000</f>
        <v>263.99198999999999</v>
      </c>
      <c r="Z28" s="33">
        <f>IF(ISNA(VLOOKUP($A28&amp;Z$2,'RAW DATA'!$A:$F,6,FALSE)),0,VLOOKUP($A28&amp;Z$2,'RAW DATA'!$A:$F,6,FALSE))/1000</f>
        <v>28.030900000000003</v>
      </c>
      <c r="AA28" s="33">
        <f>IF(ISNA(VLOOKUP($A28&amp;AA$2,'RAW DATA'!$A:$F,6,FALSE)),0,VLOOKUP($A28&amp;AA$2,'RAW DATA'!$A:$F,6,FALSE))/1000</f>
        <v>0</v>
      </c>
      <c r="AB28" s="33">
        <f>IF(ISNA(VLOOKUP($A28&amp;AB$2,'RAW DATA'!$A:$F,6,FALSE)),0,VLOOKUP($A28&amp;AB$2,'RAW DATA'!$A:$F,6,FALSE))/1000</f>
        <v>-3.91357</v>
      </c>
      <c r="AC28" s="33">
        <f>IF(ISNA(VLOOKUP($A28&amp;AC$2,'RAW DATA'!$A:$F,6,FALSE)),0,VLOOKUP($A28&amp;AC$2,'RAW DATA'!$A:$F,6,FALSE))/1000</f>
        <v>0</v>
      </c>
      <c r="AD28" s="33">
        <f>IF(ISNA(VLOOKUP($A28&amp;AD$2,'RAW DATA'!$A:$F,6,FALSE)),0,VLOOKUP($A28&amp;AD$2,'RAW DATA'!$A:$F,6,FALSE))/1000</f>
        <v>0</v>
      </c>
      <c r="AE28" s="33">
        <f>IF(ISNA(VLOOKUP($A28&amp;AE$2,'RAW DATA'!$A:$F,6,FALSE)),0,VLOOKUP($A28&amp;AE$2,'RAW DATA'!$A:$F,6,FALSE))/1000</f>
        <v>0</v>
      </c>
      <c r="AF28" s="33">
        <f>IF(ISNA(VLOOKUP($A28&amp;AF$2,'RAW DATA'!$A:$F,6,FALSE)),0,VLOOKUP($A28&amp;AF$2,'RAW DATA'!$A:$F,6,FALSE))/1000</f>
        <v>-6.5327600000000006</v>
      </c>
      <c r="AG28" s="33">
        <f>IF(ISNA(VLOOKUP($A28&amp;AG$2,'RAW DATA'!$A:$F,6,FALSE)),0,VLOOKUP($A28&amp;AG$2,'RAW DATA'!$A:$F,6,FALSE))/1000</f>
        <v>0</v>
      </c>
      <c r="AH28" s="33">
        <f>IF(ISNA(VLOOKUP($A28&amp;AH$2,'RAW DATA'!$A:$F,6,FALSE)),0,VLOOKUP($A28&amp;AH$2,'RAW DATA'!$A:$F,6,FALSE))/1000</f>
        <v>0</v>
      </c>
      <c r="AI28" s="33">
        <f>IF(ISNA(VLOOKUP($A28&amp;AI$2,'RAW DATA'!$A:$F,6,FALSE)),0,VLOOKUP($A28&amp;AI$2,'RAW DATA'!$A:$F,6,FALSE))/1000</f>
        <v>0</v>
      </c>
      <c r="AJ28" s="33">
        <f>IF(ISNA(VLOOKUP($A28&amp;AJ$2,'RAW DATA'!$A:$F,6,FALSE)),0,VLOOKUP($A28&amp;AJ$2,'RAW DATA'!$A:$F,6,FALSE))/1000</f>
        <v>0</v>
      </c>
      <c r="AK28" s="27">
        <f>IF(ISNA(VLOOKUP($A28&amp;AK$2,'RAW DATA'!$A:$F,6,FALSE)),0,VLOOKUP($A28&amp;AK$2,'RAW DATA'!$A:$F,6,FALSE))/1000</f>
        <v>-26.045900000000003</v>
      </c>
      <c r="AL28" s="34">
        <f t="shared" si="8"/>
        <v>0</v>
      </c>
      <c r="AN28" s="17">
        <f>IF(ISNA(VLOOKUP($A28&amp;AN$2,'RAW DATA'!$A:$F,6,FALSE)),0,VLOOKUP($A28&amp;AN$2,'RAW DATA'!$A:$F,6,FALSE))/1000</f>
        <v>0</v>
      </c>
      <c r="AO28" s="17">
        <f>IF(ISNA(VLOOKUP($A28&amp;AO$2,'RAW DATA'!$A:$F,6,FALSE)),0,VLOOKUP($A28&amp;AO$2,'RAW DATA'!$A:$F,6,FALSE))/1000</f>
        <v>8.4621299999999984</v>
      </c>
      <c r="AP28" s="17">
        <f>IF(ISNA(VLOOKUP($A28&amp;AP$2,'RAW DATA'!$A:$F,6,FALSE)),0,VLOOKUP($A28&amp;AP$2,'RAW DATA'!$A:$F,6,FALSE))/1000</f>
        <v>8.4621299999999984</v>
      </c>
      <c r="AQ28" s="13"/>
      <c r="AR28" s="17">
        <f>IF(ISNA(VLOOKUP($A28&amp;AR$2,'RAW DATA'!$A:$F,6,FALSE)),0,VLOOKUP($A28&amp;AR$2,'RAW DATA'!$A:$F,6,FALSE))/1000</f>
        <v>0</v>
      </c>
      <c r="AS28" s="17">
        <f>IF(ISNA(VLOOKUP($A28&amp;AS$2,'RAW DATA'!$A:$F,6,FALSE)),0,VLOOKUP($A28&amp;AS$2,'RAW DATA'!$A:$F,6,FALSE))/1000</f>
        <v>0</v>
      </c>
      <c r="AT28" s="17">
        <f>IF(ISNA(VLOOKUP($A28&amp;AT$2,'RAW DATA'!$A:$F,6,FALSE)),0,VLOOKUP($A28&amp;AT$2,'RAW DATA'!$A:$F,6,FALSE))/1000</f>
        <v>0</v>
      </c>
      <c r="AU28" s="17">
        <f>IF(ISNA(VLOOKUP($A28&amp;AU$2,'RAW DATA'!$A:$F,6,FALSE)),0,VLOOKUP($A28&amp;AU$2,'RAW DATA'!$A:$F,6,FALSE))/1000</f>
        <v>0</v>
      </c>
      <c r="AV28" s="13"/>
      <c r="AW28" s="13"/>
      <c r="AX28" s="13"/>
      <c r="AY28" s="13"/>
      <c r="AZ28" s="13"/>
      <c r="BA28" s="13"/>
    </row>
    <row r="29" spans="1:53" x14ac:dyDescent="0.15">
      <c r="A29" s="12" t="s">
        <v>302</v>
      </c>
      <c r="B29" s="8" t="s">
        <v>307</v>
      </c>
      <c r="C29" s="11" t="s">
        <v>303</v>
      </c>
      <c r="D29" s="14">
        <f t="shared" si="0"/>
        <v>-32.125320000000002</v>
      </c>
      <c r="E29" s="14">
        <f t="shared" si="1"/>
        <v>15.861080000000003</v>
      </c>
      <c r="F29" s="14">
        <f t="shared" si="2"/>
        <v>14.88552</v>
      </c>
      <c r="G29" s="14">
        <f t="shared" si="3"/>
        <v>-3410.4858599999998</v>
      </c>
      <c r="H29" s="14">
        <f t="shared" si="4"/>
        <v>0</v>
      </c>
      <c r="I29" s="14">
        <f t="shared" si="5"/>
        <v>0</v>
      </c>
      <c r="J29" s="14">
        <f t="shared" si="6"/>
        <v>0</v>
      </c>
      <c r="K29" s="19" t="s">
        <v>307</v>
      </c>
      <c r="L29" s="17">
        <f>IF(ISNA(VLOOKUP($A29&amp;L$2,'RAW DATA'!$A:$F,6,FALSE)),0,VLOOKUP($A29&amp;L$2,'RAW DATA'!$A:$F,6,FALSE))/1000</f>
        <v>-1882.9045599999699</v>
      </c>
      <c r="N29" s="27">
        <f>IF(ISNA(VLOOKUP($A29&amp;N$2,'RAW DATA'!$A:$F,6,FALSE)),0,VLOOKUP($A29&amp;N$2,'RAW DATA'!$A:$F,6,FALSE))/1000</f>
        <v>0</v>
      </c>
      <c r="O29" s="27">
        <f>IF(ISNA(VLOOKUP($A29&amp;O$2,'RAW DATA'!$A:$F,6,FALSE)),0,VLOOKUP($A29&amp;O$2,'RAW DATA'!$A:$F,6,FALSE))/1000</f>
        <v>0</v>
      </c>
      <c r="P29" s="27">
        <f>IF(ISNA(VLOOKUP($A29&amp;P$2,'RAW DATA'!$A:$F,6,FALSE)),0,VLOOKUP($A29&amp;P$2,'RAW DATA'!$A:$F,6,FALSE))/1000</f>
        <v>-32.125320000000002</v>
      </c>
      <c r="Q29" s="27">
        <f>IF(ISNA(VLOOKUP($A29&amp;Q$2,'RAW DATA'!$A:$F,6,FALSE)),0,VLOOKUP($A29&amp;Q$2,'RAW DATA'!$A:$F,6,FALSE))/1000</f>
        <v>0</v>
      </c>
      <c r="R29" s="33">
        <f>IF(ISNA(VLOOKUP($A29&amp;R$2,'RAW DATA'!$A:$F,6,FALSE)),0,VLOOKUP($A29&amp;R$2,'RAW DATA'!$A:$F,6,FALSE))/1000</f>
        <v>0</v>
      </c>
      <c r="S29" s="33">
        <f>IF(ISNA(VLOOKUP($A29&amp;S$2,'RAW DATA'!$A:$F,6,FALSE)),0,VLOOKUP($A29&amp;S$2,'RAW DATA'!$A:$F,6,FALSE))/1000</f>
        <v>0</v>
      </c>
      <c r="T29" s="33">
        <f>IF(ISNA(VLOOKUP($A29&amp;T$2,'RAW DATA'!$A:$F,6,FALSE)),0,VLOOKUP($A29&amp;T$2,'RAW DATA'!$A:$F,6,FALSE))/1000</f>
        <v>39.187510000000003</v>
      </c>
      <c r="U29" s="34">
        <f t="shared" si="7"/>
        <v>-23.294370000000001</v>
      </c>
      <c r="V29" s="33">
        <f>IF(ISNA(VLOOKUP($A29&amp;V$2,'RAW DATA'!$A:$F,6,FALSE)),0,VLOOKUP($A29&amp;V$2,'RAW DATA'!$A:$F,6,FALSE))/1000</f>
        <v>-3.2060000000000005E-2</v>
      </c>
      <c r="W29" s="33">
        <f>IF(ISNA(VLOOKUP($A29&amp;W$2,'RAW DATA'!$A:$F,6,FALSE)),0,VLOOKUP($A29&amp;W$2,'RAW DATA'!$A:$F,6,FALSE))/1000</f>
        <v>0</v>
      </c>
      <c r="X29" s="33">
        <f>IF(ISNA(VLOOKUP($A29&amp;X$2,'RAW DATA'!$A:$F,6,FALSE)),0,VLOOKUP($A29&amp;X$2,'RAW DATA'!$A:$F,6,FALSE))/1000</f>
        <v>0</v>
      </c>
      <c r="Y29" s="27">
        <f>IF(ISNA(VLOOKUP($A29&amp;Y$2,'RAW DATA'!$A:$F,6,FALSE)),0,VLOOKUP($A29&amp;Y$2,'RAW DATA'!$A:$F,6,FALSE))/1000</f>
        <v>14.88552</v>
      </c>
      <c r="Z29" s="33">
        <f>IF(ISNA(VLOOKUP($A29&amp;Z$2,'RAW DATA'!$A:$F,6,FALSE)),0,VLOOKUP($A29&amp;Z$2,'RAW DATA'!$A:$F,6,FALSE))/1000</f>
        <v>0</v>
      </c>
      <c r="AA29" s="33">
        <f>IF(ISNA(VLOOKUP($A29&amp;AA$2,'RAW DATA'!$A:$F,6,FALSE)),0,VLOOKUP($A29&amp;AA$2,'RAW DATA'!$A:$F,6,FALSE))/1000</f>
        <v>0</v>
      </c>
      <c r="AB29" s="33">
        <f>IF(ISNA(VLOOKUP($A29&amp;AB$2,'RAW DATA'!$A:$F,6,FALSE)),0,VLOOKUP($A29&amp;AB$2,'RAW DATA'!$A:$F,6,FALSE))/1000</f>
        <v>0</v>
      </c>
      <c r="AC29" s="33">
        <f>IF(ISNA(VLOOKUP($A29&amp;AC$2,'RAW DATA'!$A:$F,6,FALSE)),0,VLOOKUP($A29&amp;AC$2,'RAW DATA'!$A:$F,6,FALSE))/1000</f>
        <v>0</v>
      </c>
      <c r="AD29" s="33">
        <f>IF(ISNA(VLOOKUP($A29&amp;AD$2,'RAW DATA'!$A:$F,6,FALSE)),0,VLOOKUP($A29&amp;AD$2,'RAW DATA'!$A:$F,6,FALSE))/1000</f>
        <v>0</v>
      </c>
      <c r="AE29" s="33">
        <f>IF(ISNA(VLOOKUP($A29&amp;AE$2,'RAW DATA'!$A:$F,6,FALSE)),0,VLOOKUP($A29&amp;AE$2,'RAW DATA'!$A:$F,6,FALSE))/1000</f>
        <v>0</v>
      </c>
      <c r="AF29" s="33">
        <f>IF(ISNA(VLOOKUP($A29&amp;AF$2,'RAW DATA'!$A:$F,6,FALSE)),0,VLOOKUP($A29&amp;AF$2,'RAW DATA'!$A:$F,6,FALSE))/1000</f>
        <v>-5.94754</v>
      </c>
      <c r="AG29" s="33">
        <f>IF(ISNA(VLOOKUP($A29&amp;AG$2,'RAW DATA'!$A:$F,6,FALSE)),0,VLOOKUP($A29&amp;AG$2,'RAW DATA'!$A:$F,6,FALSE))/1000</f>
        <v>-3404.5383199999997</v>
      </c>
      <c r="AH29" s="33">
        <f>IF(ISNA(VLOOKUP($A29&amp;AH$2,'RAW DATA'!$A:$F,6,FALSE)),0,VLOOKUP($A29&amp;AH$2,'RAW DATA'!$A:$F,6,FALSE))/1000</f>
        <v>0</v>
      </c>
      <c r="AI29" s="33">
        <f>IF(ISNA(VLOOKUP($A29&amp;AI$2,'RAW DATA'!$A:$F,6,FALSE)),0,VLOOKUP($A29&amp;AI$2,'RAW DATA'!$A:$F,6,FALSE))/1000</f>
        <v>0</v>
      </c>
      <c r="AJ29" s="33">
        <f>IF(ISNA(VLOOKUP($A29&amp;AJ$2,'RAW DATA'!$A:$F,6,FALSE)),0,VLOOKUP($A29&amp;AJ$2,'RAW DATA'!$A:$F,6,FALSE))/1000</f>
        <v>0</v>
      </c>
      <c r="AK29" s="27">
        <f>IF(ISNA(VLOOKUP($A29&amp;AK$2,'RAW DATA'!$A:$F,6,FALSE)),0,VLOOKUP($A29&amp;AK$2,'RAW DATA'!$A:$F,6,FALSE))/1000</f>
        <v>0</v>
      </c>
      <c r="AL29" s="34">
        <f t="shared" si="8"/>
        <v>0</v>
      </c>
      <c r="AN29" s="17">
        <f>IF(ISNA(VLOOKUP($A29&amp;AN$2,'RAW DATA'!$A:$F,6,FALSE)),0,VLOOKUP($A29&amp;AN$2,'RAW DATA'!$A:$F,6,FALSE))/1000</f>
        <v>-24.096349999999997</v>
      </c>
      <c r="AO29" s="17">
        <f>IF(ISNA(VLOOKUP($A29&amp;AO$2,'RAW DATA'!$A:$F,6,FALSE)),0,VLOOKUP($A29&amp;AO$2,'RAW DATA'!$A:$F,6,FALSE))/1000</f>
        <v>0.77739000000000003</v>
      </c>
      <c r="AP29" s="17">
        <f>IF(ISNA(VLOOKUP($A29&amp;AP$2,'RAW DATA'!$A:$F,6,FALSE)),0,VLOOKUP($A29&amp;AP$2,'RAW DATA'!$A:$F,6,FALSE))/1000</f>
        <v>-23.294370000000001</v>
      </c>
      <c r="AQ29" s="13"/>
      <c r="AR29" s="17">
        <f>IF(ISNA(VLOOKUP($A29&amp;AR$2,'RAW DATA'!$A:$F,6,FALSE)),0,VLOOKUP($A29&amp;AR$2,'RAW DATA'!$A:$F,6,FALSE))/1000</f>
        <v>0</v>
      </c>
      <c r="AS29" s="17">
        <f>IF(ISNA(VLOOKUP($A29&amp;AS$2,'RAW DATA'!$A:$F,6,FALSE)),0,VLOOKUP($A29&amp;AS$2,'RAW DATA'!$A:$F,6,FALSE))/1000</f>
        <v>0</v>
      </c>
      <c r="AT29" s="17">
        <f>IF(ISNA(VLOOKUP($A29&amp;AT$2,'RAW DATA'!$A:$F,6,FALSE)),0,VLOOKUP($A29&amp;AT$2,'RAW DATA'!$A:$F,6,FALSE))/1000</f>
        <v>0</v>
      </c>
      <c r="AU29" s="17">
        <f>IF(ISNA(VLOOKUP($A29&amp;AU$2,'RAW DATA'!$A:$F,6,FALSE)),0,VLOOKUP($A29&amp;AU$2,'RAW DATA'!$A:$F,6,FALSE))/1000</f>
        <v>0</v>
      </c>
      <c r="AV29" s="13"/>
      <c r="AW29" s="13"/>
      <c r="AX29" s="13"/>
      <c r="AY29" s="13"/>
      <c r="AZ29" s="13"/>
      <c r="BA29" s="13"/>
    </row>
    <row r="30" spans="1:53" x14ac:dyDescent="0.15">
      <c r="A30" s="12"/>
      <c r="B30" s="8" t="s">
        <v>307</v>
      </c>
      <c r="C30" s="11" t="s">
        <v>304</v>
      </c>
      <c r="D30" s="14">
        <f t="shared" si="0"/>
        <v>0</v>
      </c>
      <c r="E30" s="14">
        <f t="shared" si="1"/>
        <v>0</v>
      </c>
      <c r="F30" s="14">
        <f t="shared" si="2"/>
        <v>0</v>
      </c>
      <c r="G30" s="14">
        <f t="shared" si="3"/>
        <v>0</v>
      </c>
      <c r="H30" s="14">
        <f t="shared" si="4"/>
        <v>0</v>
      </c>
      <c r="I30" s="14">
        <f t="shared" si="5"/>
        <v>0</v>
      </c>
      <c r="J30" s="14">
        <f t="shared" si="6"/>
        <v>0</v>
      </c>
      <c r="K30" s="19" t="s">
        <v>307</v>
      </c>
      <c r="L30" s="17">
        <f>IF(ISNA(VLOOKUP($A30&amp;L$2,'RAW DATA'!$A:$F,6,FALSE)),0,VLOOKUP($A30&amp;L$2,'RAW DATA'!$A:$F,6,FALSE))/1000</f>
        <v>0</v>
      </c>
      <c r="N30" s="27">
        <f>IF(ISNA(VLOOKUP($A30&amp;N$2,'RAW DATA'!$A:$F,6,FALSE)),0,VLOOKUP($A30&amp;N$2,'RAW DATA'!$A:$F,6,FALSE))/1000</f>
        <v>0</v>
      </c>
      <c r="O30" s="27">
        <f>IF(ISNA(VLOOKUP($A30&amp;O$2,'RAW DATA'!$A:$F,6,FALSE)),0,VLOOKUP($A30&amp;O$2,'RAW DATA'!$A:$F,6,FALSE))/1000</f>
        <v>0</v>
      </c>
      <c r="P30" s="27">
        <f>IF(ISNA(VLOOKUP($A30&amp;P$2,'RAW DATA'!$A:$F,6,FALSE)),0,VLOOKUP($A30&amp;P$2,'RAW DATA'!$A:$F,6,FALSE))/1000</f>
        <v>0</v>
      </c>
      <c r="Q30" s="27">
        <f>IF(ISNA(VLOOKUP($A30&amp;Q$2,'RAW DATA'!$A:$F,6,FALSE)),0,VLOOKUP($A30&amp;Q$2,'RAW DATA'!$A:$F,6,FALSE))/1000</f>
        <v>0</v>
      </c>
      <c r="R30" s="33">
        <f>IF(ISNA(VLOOKUP($A30&amp;R$2,'RAW DATA'!$A:$F,6,FALSE)),0,VLOOKUP($A30&amp;R$2,'RAW DATA'!$A:$F,6,FALSE))/1000</f>
        <v>0</v>
      </c>
      <c r="S30" s="33">
        <f>IF(ISNA(VLOOKUP($A30&amp;S$2,'RAW DATA'!$A:$F,6,FALSE)),0,VLOOKUP($A30&amp;S$2,'RAW DATA'!$A:$F,6,FALSE))/1000</f>
        <v>0</v>
      </c>
      <c r="T30" s="33">
        <f>IF(ISNA(VLOOKUP($A30&amp;T$2,'RAW DATA'!$A:$F,6,FALSE)),0,VLOOKUP($A30&amp;T$2,'RAW DATA'!$A:$F,6,FALSE))/1000</f>
        <v>0</v>
      </c>
      <c r="U30" s="34">
        <f t="shared" si="7"/>
        <v>0</v>
      </c>
      <c r="V30" s="33">
        <f>IF(ISNA(VLOOKUP($A30&amp;V$2,'RAW DATA'!$A:$F,6,FALSE)),0,VLOOKUP($A30&amp;V$2,'RAW DATA'!$A:$F,6,FALSE))/1000</f>
        <v>0</v>
      </c>
      <c r="W30" s="33">
        <f>IF(ISNA(VLOOKUP($A30&amp;W$2,'RAW DATA'!$A:$F,6,FALSE)),0,VLOOKUP($A30&amp;W$2,'RAW DATA'!$A:$F,6,FALSE))/1000</f>
        <v>0</v>
      </c>
      <c r="X30" s="33">
        <f>IF(ISNA(VLOOKUP($A30&amp;X$2,'RAW DATA'!$A:$F,6,FALSE)),0,VLOOKUP($A30&amp;X$2,'RAW DATA'!$A:$F,6,FALSE))/1000</f>
        <v>0</v>
      </c>
      <c r="Y30" s="27">
        <f>IF(ISNA(VLOOKUP($A30&amp;Y$2,'RAW DATA'!$A:$F,6,FALSE)),0,VLOOKUP($A30&amp;Y$2,'RAW DATA'!$A:$F,6,FALSE))/1000</f>
        <v>0</v>
      </c>
      <c r="Z30" s="33">
        <f>IF(ISNA(VLOOKUP($A30&amp;Z$2,'RAW DATA'!$A:$F,6,FALSE)),0,VLOOKUP($A30&amp;Z$2,'RAW DATA'!$A:$F,6,FALSE))/1000</f>
        <v>0</v>
      </c>
      <c r="AA30" s="33">
        <f>IF(ISNA(VLOOKUP($A30&amp;AA$2,'RAW DATA'!$A:$F,6,FALSE)),0,VLOOKUP($A30&amp;AA$2,'RAW DATA'!$A:$F,6,FALSE))/1000</f>
        <v>0</v>
      </c>
      <c r="AB30" s="33">
        <f>IF(ISNA(VLOOKUP($A30&amp;AB$2,'RAW DATA'!$A:$F,6,FALSE)),0,VLOOKUP($A30&amp;AB$2,'RAW DATA'!$A:$F,6,FALSE))/1000</f>
        <v>0</v>
      </c>
      <c r="AC30" s="33">
        <f>IF(ISNA(VLOOKUP($A30&amp;AC$2,'RAW DATA'!$A:$F,6,FALSE)),0,VLOOKUP($A30&amp;AC$2,'RAW DATA'!$A:$F,6,FALSE))/1000</f>
        <v>0</v>
      </c>
      <c r="AD30" s="33">
        <f>IF(ISNA(VLOOKUP($A30&amp;AD$2,'RAW DATA'!$A:$F,6,FALSE)),0,VLOOKUP($A30&amp;AD$2,'RAW DATA'!$A:$F,6,FALSE))/1000</f>
        <v>0</v>
      </c>
      <c r="AE30" s="33">
        <f>IF(ISNA(VLOOKUP($A30&amp;AE$2,'RAW DATA'!$A:$F,6,FALSE)),0,VLOOKUP($A30&amp;AE$2,'RAW DATA'!$A:$F,6,FALSE))/1000</f>
        <v>0</v>
      </c>
      <c r="AF30" s="33">
        <f>IF(ISNA(VLOOKUP($A30&amp;AF$2,'RAW DATA'!$A:$F,6,FALSE)),0,VLOOKUP($A30&amp;AF$2,'RAW DATA'!$A:$F,6,FALSE))/1000</f>
        <v>0</v>
      </c>
      <c r="AG30" s="33">
        <f>IF(ISNA(VLOOKUP($A30&amp;AG$2,'RAW DATA'!$A:$F,6,FALSE)),0,VLOOKUP($A30&amp;AG$2,'RAW DATA'!$A:$F,6,FALSE))/1000</f>
        <v>0</v>
      </c>
      <c r="AH30" s="33">
        <f>IF(ISNA(VLOOKUP($A30&amp;AH$2,'RAW DATA'!$A:$F,6,FALSE)),0,VLOOKUP($A30&amp;AH$2,'RAW DATA'!$A:$F,6,FALSE))/1000</f>
        <v>0</v>
      </c>
      <c r="AI30" s="33">
        <f>IF(ISNA(VLOOKUP($A30&amp;AI$2,'RAW DATA'!$A:$F,6,FALSE)),0,VLOOKUP($A30&amp;AI$2,'RAW DATA'!$A:$F,6,FALSE))/1000</f>
        <v>0</v>
      </c>
      <c r="AJ30" s="33">
        <f>IF(ISNA(VLOOKUP($A30&amp;AJ$2,'RAW DATA'!$A:$F,6,FALSE)),0,VLOOKUP($A30&amp;AJ$2,'RAW DATA'!$A:$F,6,FALSE))/1000</f>
        <v>0</v>
      </c>
      <c r="AK30" s="27">
        <f>IF(ISNA(VLOOKUP($A30&amp;AK$2,'RAW DATA'!$A:$F,6,FALSE)),0,VLOOKUP($A30&amp;AK$2,'RAW DATA'!$A:$F,6,FALSE))/1000</f>
        <v>0</v>
      </c>
      <c r="AL30" s="34">
        <f t="shared" si="8"/>
        <v>0</v>
      </c>
      <c r="AN30" s="17">
        <f>IF(ISNA(VLOOKUP($A30&amp;AN$2,'RAW DATA'!$A:$F,6,FALSE)),0,VLOOKUP($A30&amp;AN$2,'RAW DATA'!$A:$F,6,FALSE))/1000</f>
        <v>0</v>
      </c>
      <c r="AO30" s="17">
        <f>IF(ISNA(VLOOKUP($A30&amp;AO$2,'RAW DATA'!$A:$F,6,FALSE)),0,VLOOKUP($A30&amp;AO$2,'RAW DATA'!$A:$F,6,FALSE))/1000</f>
        <v>0</v>
      </c>
      <c r="AP30" s="17">
        <f>IF(ISNA(VLOOKUP($A30&amp;AP$2,'RAW DATA'!$A:$F,6,FALSE)),0,VLOOKUP($A30&amp;AP$2,'RAW DATA'!$A:$F,6,FALSE))/1000</f>
        <v>0</v>
      </c>
      <c r="AQ30" s="13"/>
      <c r="AR30" s="17">
        <f>IF(ISNA(VLOOKUP($A30&amp;AR$2,'RAW DATA'!$A:$F,6,FALSE)),0,VLOOKUP($A30&amp;AR$2,'RAW DATA'!$A:$F,6,FALSE))/1000</f>
        <v>0</v>
      </c>
      <c r="AS30" s="17">
        <f>IF(ISNA(VLOOKUP($A30&amp;AS$2,'RAW DATA'!$A:$F,6,FALSE)),0,VLOOKUP($A30&amp;AS$2,'RAW DATA'!$A:$F,6,FALSE))/1000</f>
        <v>0</v>
      </c>
      <c r="AT30" s="17">
        <f>IF(ISNA(VLOOKUP($A30&amp;AT$2,'RAW DATA'!$A:$F,6,FALSE)),0,VLOOKUP($A30&amp;AT$2,'RAW DATA'!$A:$F,6,FALSE))/1000</f>
        <v>0</v>
      </c>
      <c r="AU30" s="17">
        <f>IF(ISNA(VLOOKUP($A30&amp;AU$2,'RAW DATA'!$A:$F,6,FALSE)),0,VLOOKUP($A30&amp;AU$2,'RAW DATA'!$A:$F,6,FALSE))/1000</f>
        <v>0</v>
      </c>
      <c r="AV30" s="13"/>
      <c r="AW30" s="13"/>
      <c r="AX30" s="13"/>
      <c r="AY30" s="13"/>
      <c r="AZ30" s="13"/>
      <c r="BA30" s="13"/>
    </row>
    <row r="31" spans="1:53" x14ac:dyDescent="0.15">
      <c r="A31" s="12" t="s">
        <v>305</v>
      </c>
      <c r="B31" s="8" t="s">
        <v>307</v>
      </c>
      <c r="C31" s="11" t="s">
        <v>62</v>
      </c>
      <c r="D31" s="14">
        <f t="shared" si="0"/>
        <v>0</v>
      </c>
      <c r="E31" s="14">
        <f t="shared" si="1"/>
        <v>0</v>
      </c>
      <c r="F31" s="14">
        <f t="shared" si="2"/>
        <v>0</v>
      </c>
      <c r="G31" s="14">
        <f t="shared" si="3"/>
        <v>0</v>
      </c>
      <c r="H31" s="14">
        <f t="shared" si="4"/>
        <v>0</v>
      </c>
      <c r="I31" s="14">
        <f t="shared" si="5"/>
        <v>0</v>
      </c>
      <c r="J31" s="14">
        <f t="shared" si="6"/>
        <v>50789.021207445199</v>
      </c>
      <c r="K31" s="19" t="s">
        <v>307</v>
      </c>
      <c r="L31" s="17">
        <f>IF(ISNA(VLOOKUP($A31&amp;L$2,'RAW DATA'!$A:$F,6,FALSE)),0,VLOOKUP($A31&amp;L$2,'RAW DATA'!$A:$F,6,FALSE))/1000</f>
        <v>50789.021207445199</v>
      </c>
      <c r="N31" s="27">
        <f>IF(ISNA(VLOOKUP($A31&amp;N$2,'RAW DATA'!$A:$F,6,FALSE)),0,VLOOKUP($A31&amp;N$2,'RAW DATA'!$A:$F,6,FALSE))/1000</f>
        <v>0</v>
      </c>
      <c r="O31" s="27">
        <f>IF(ISNA(VLOOKUP($A31&amp;O$2,'RAW DATA'!$A:$F,6,FALSE)),0,VLOOKUP($A31&amp;O$2,'RAW DATA'!$A:$F,6,FALSE))/1000</f>
        <v>0</v>
      </c>
      <c r="P31" s="27">
        <f>IF(ISNA(VLOOKUP($A31&amp;P$2,'RAW DATA'!$A:$F,6,FALSE)),0,VLOOKUP($A31&amp;P$2,'RAW DATA'!$A:$F,6,FALSE))/1000</f>
        <v>0</v>
      </c>
      <c r="Q31" s="27">
        <f>IF(ISNA(VLOOKUP($A31&amp;Q$2,'RAW DATA'!$A:$F,6,FALSE)),0,VLOOKUP($A31&amp;Q$2,'RAW DATA'!$A:$F,6,FALSE))/1000</f>
        <v>0</v>
      </c>
      <c r="R31" s="33">
        <f>IF(ISNA(VLOOKUP($A31&amp;R$2,'RAW DATA'!$A:$F,6,FALSE)),0,VLOOKUP($A31&amp;R$2,'RAW DATA'!$A:$F,6,FALSE))/1000</f>
        <v>0</v>
      </c>
      <c r="S31" s="33">
        <f>IF(ISNA(VLOOKUP($A31&amp;S$2,'RAW DATA'!$A:$F,6,FALSE)),0,VLOOKUP($A31&amp;S$2,'RAW DATA'!$A:$F,6,FALSE))/1000</f>
        <v>0</v>
      </c>
      <c r="T31" s="33">
        <f>IF(ISNA(VLOOKUP($A31&amp;T$2,'RAW DATA'!$A:$F,6,FALSE)),0,VLOOKUP($A31&amp;T$2,'RAW DATA'!$A:$F,6,FALSE))/1000</f>
        <v>0</v>
      </c>
      <c r="U31" s="34">
        <f t="shared" si="7"/>
        <v>0</v>
      </c>
      <c r="V31" s="33">
        <f>IF(ISNA(VLOOKUP($A31&amp;V$2,'RAW DATA'!$A:$F,6,FALSE)),0,VLOOKUP($A31&amp;V$2,'RAW DATA'!$A:$F,6,FALSE))/1000</f>
        <v>0</v>
      </c>
      <c r="W31" s="33">
        <f>IF(ISNA(VLOOKUP($A31&amp;W$2,'RAW DATA'!$A:$F,6,FALSE)),0,VLOOKUP($A31&amp;W$2,'RAW DATA'!$A:$F,6,FALSE))/1000</f>
        <v>0</v>
      </c>
      <c r="X31" s="33">
        <f>IF(ISNA(VLOOKUP($A31&amp;X$2,'RAW DATA'!$A:$F,6,FALSE)),0,VLOOKUP($A31&amp;X$2,'RAW DATA'!$A:$F,6,FALSE))/1000</f>
        <v>0</v>
      </c>
      <c r="Y31" s="27">
        <f>IF(ISNA(VLOOKUP($A31&amp;Y$2,'RAW DATA'!$A:$F,6,FALSE)),0,VLOOKUP($A31&amp;Y$2,'RAW DATA'!$A:$F,6,FALSE))/1000</f>
        <v>0</v>
      </c>
      <c r="Z31" s="33">
        <f>IF(ISNA(VLOOKUP($A31&amp;Z$2,'RAW DATA'!$A:$F,6,FALSE)),0,VLOOKUP($A31&amp;Z$2,'RAW DATA'!$A:$F,6,FALSE))/1000</f>
        <v>0</v>
      </c>
      <c r="AA31" s="33">
        <f>IF(ISNA(VLOOKUP($A31&amp;AA$2,'RAW DATA'!$A:$F,6,FALSE)),0,VLOOKUP($A31&amp;AA$2,'RAW DATA'!$A:$F,6,FALSE))/1000</f>
        <v>0</v>
      </c>
      <c r="AB31" s="33">
        <f>IF(ISNA(VLOOKUP($A31&amp;AB$2,'RAW DATA'!$A:$F,6,FALSE)),0,VLOOKUP($A31&amp;AB$2,'RAW DATA'!$A:$F,6,FALSE))/1000</f>
        <v>0</v>
      </c>
      <c r="AC31" s="33">
        <f>IF(ISNA(VLOOKUP($A31&amp;AC$2,'RAW DATA'!$A:$F,6,FALSE)),0,VLOOKUP($A31&amp;AC$2,'RAW DATA'!$A:$F,6,FALSE))/1000</f>
        <v>0</v>
      </c>
      <c r="AD31" s="33">
        <f>IF(ISNA(VLOOKUP($A31&amp;AD$2,'RAW DATA'!$A:$F,6,FALSE)),0,VLOOKUP($A31&amp;AD$2,'RAW DATA'!$A:$F,6,FALSE))/1000</f>
        <v>0</v>
      </c>
      <c r="AE31" s="33">
        <f>IF(ISNA(VLOOKUP($A31&amp;AE$2,'RAW DATA'!$A:$F,6,FALSE)),0,VLOOKUP($A31&amp;AE$2,'RAW DATA'!$A:$F,6,FALSE))/1000</f>
        <v>0</v>
      </c>
      <c r="AF31" s="33">
        <f>IF(ISNA(VLOOKUP($A31&amp;AF$2,'RAW DATA'!$A:$F,6,FALSE)),0,VLOOKUP($A31&amp;AF$2,'RAW DATA'!$A:$F,6,FALSE))/1000</f>
        <v>0</v>
      </c>
      <c r="AG31" s="33">
        <f>IF(ISNA(VLOOKUP($A31&amp;AG$2,'RAW DATA'!$A:$F,6,FALSE)),0,VLOOKUP($A31&amp;AG$2,'RAW DATA'!$A:$F,6,FALSE))/1000</f>
        <v>0</v>
      </c>
      <c r="AH31" s="33">
        <f>IF(ISNA(VLOOKUP($A31&amp;AH$2,'RAW DATA'!$A:$F,6,FALSE)),0,VLOOKUP($A31&amp;AH$2,'RAW DATA'!$A:$F,6,FALSE))/1000</f>
        <v>0</v>
      </c>
      <c r="AI31" s="33">
        <f>IF(ISNA(VLOOKUP($A31&amp;AI$2,'RAW DATA'!$A:$F,6,FALSE)),0,VLOOKUP($A31&amp;AI$2,'RAW DATA'!$A:$F,6,FALSE))/1000</f>
        <v>0</v>
      </c>
      <c r="AJ31" s="33">
        <f>IF(ISNA(VLOOKUP($A31&amp;AJ$2,'RAW DATA'!$A:$F,6,FALSE)),0,VLOOKUP($A31&amp;AJ$2,'RAW DATA'!$A:$F,6,FALSE))/1000</f>
        <v>0</v>
      </c>
      <c r="AK31" s="27">
        <f>IF(ISNA(VLOOKUP($A31&amp;AK$2,'RAW DATA'!$A:$F,6,FALSE)),0,VLOOKUP($A31&amp;AK$2,'RAW DATA'!$A:$F,6,FALSE))/1000</f>
        <v>0</v>
      </c>
      <c r="AL31" s="34">
        <f t="shared" si="8"/>
        <v>41869.135999999999</v>
      </c>
      <c r="AN31" s="17">
        <f>IF(ISNA(VLOOKUP($A31&amp;AN$2,'RAW DATA'!$A:$F,6,FALSE)),0,VLOOKUP($A31&amp;AN$2,'RAW DATA'!$A:$F,6,FALSE))/1000</f>
        <v>0</v>
      </c>
      <c r="AO31" s="17">
        <f>IF(ISNA(VLOOKUP($A31&amp;AO$2,'RAW DATA'!$A:$F,6,FALSE)),0,VLOOKUP($A31&amp;AO$2,'RAW DATA'!$A:$F,6,FALSE))/1000</f>
        <v>0</v>
      </c>
      <c r="AP31" s="17">
        <f>IF(ISNA(VLOOKUP($A31&amp;AP$2,'RAW DATA'!$A:$F,6,FALSE)),0,VLOOKUP($A31&amp;AP$2,'RAW DATA'!$A:$F,6,FALSE))/1000</f>
        <v>0</v>
      </c>
      <c r="AQ31" s="13"/>
      <c r="AR31" s="17">
        <f>IF(ISNA(VLOOKUP($A31&amp;AR$2,'RAW DATA'!$A:$F,6,FALSE)),0,VLOOKUP($A31&amp;AR$2,'RAW DATA'!$A:$F,6,FALSE))/1000</f>
        <v>0</v>
      </c>
      <c r="AS31" s="17">
        <f>IF(ISNA(VLOOKUP($A31&amp;AS$2,'RAW DATA'!$A:$F,6,FALSE)),0,VLOOKUP($A31&amp;AS$2,'RAW DATA'!$A:$F,6,FALSE))/1000</f>
        <v>41869.135999999999</v>
      </c>
      <c r="AT31" s="17">
        <f>IF(ISNA(VLOOKUP($A31&amp;AT$2,'RAW DATA'!$A:$F,6,FALSE)),0,VLOOKUP($A31&amp;AT$2,'RAW DATA'!$A:$F,6,FALSE))/1000</f>
        <v>0</v>
      </c>
      <c r="AU31" s="17">
        <f>IF(ISNA(VLOOKUP($A31&amp;AU$2,'RAW DATA'!$A:$F,6,FALSE)),0,VLOOKUP($A31&amp;AU$2,'RAW DATA'!$A:$F,6,FALSE))/1000</f>
        <v>0</v>
      </c>
      <c r="AV31" s="13"/>
      <c r="AW31" s="13"/>
      <c r="AX31" s="13"/>
      <c r="AY31" s="13"/>
      <c r="AZ31" s="13"/>
      <c r="BA31" s="13"/>
    </row>
    <row r="32" spans="1:53" x14ac:dyDescent="0.15">
      <c r="K32" s="19" t="s">
        <v>307</v>
      </c>
    </row>
    <row r="33" spans="3:11" x14ac:dyDescent="0.15">
      <c r="D33" s="13"/>
      <c r="E33" s="13"/>
      <c r="F33" s="13"/>
      <c r="G33" s="13"/>
      <c r="H33" s="13"/>
      <c r="I33" s="13"/>
      <c r="J33" s="13"/>
      <c r="K33" s="19" t="s">
        <v>307</v>
      </c>
    </row>
    <row r="34" spans="3:11" x14ac:dyDescent="0.15">
      <c r="K34" s="19" t="s">
        <v>307</v>
      </c>
    </row>
    <row r="35" spans="3:11" x14ac:dyDescent="0.15">
      <c r="D35" s="11" t="s">
        <v>311</v>
      </c>
      <c r="E35" s="11" t="s">
        <v>309</v>
      </c>
      <c r="F35" s="11" t="s">
        <v>306</v>
      </c>
      <c r="G35" s="11" t="s">
        <v>12</v>
      </c>
      <c r="H35" s="11" t="s">
        <v>314</v>
      </c>
      <c r="I35" s="11" t="s">
        <v>316</v>
      </c>
      <c r="J35" s="11" t="s">
        <v>317</v>
      </c>
      <c r="K35" s="19" t="s">
        <v>307</v>
      </c>
    </row>
    <row r="36" spans="3:11" x14ac:dyDescent="0.15">
      <c r="C36" s="11" t="s">
        <v>261</v>
      </c>
      <c r="D36" s="19">
        <f t="shared" ref="D36:E62" si="9">D5/ABS($L5)</f>
        <v>-1.472757502551248</v>
      </c>
      <c r="E36" s="19">
        <f t="shared" si="9"/>
        <v>-0.309365323395904</v>
      </c>
      <c r="F36" s="19">
        <f t="shared" ref="F36:I45" si="10">F5/ABS($L5)</f>
        <v>0.76462072591015429</v>
      </c>
      <c r="G36" s="19">
        <f t="shared" ref="G36:G62" si="11">G5/ABS($L5)</f>
        <v>-2.3442031313111743E-2</v>
      </c>
      <c r="H36" s="19">
        <f t="shared" si="10"/>
        <v>0</v>
      </c>
      <c r="I36" s="19">
        <f t="shared" si="10"/>
        <v>3.847737350827822E-2</v>
      </c>
      <c r="J36" s="18">
        <f>IF(J5=0,0,1)</f>
        <v>0</v>
      </c>
      <c r="K36" s="19" t="s">
        <v>307</v>
      </c>
    </row>
    <row r="37" spans="3:11" x14ac:dyDescent="0.15">
      <c r="C37" s="11" t="s">
        <v>263</v>
      </c>
      <c r="D37" s="19">
        <f t="shared" si="9"/>
        <v>0.34111334808201749</v>
      </c>
      <c r="E37" s="19">
        <f t="shared" si="9"/>
        <v>-6.7751928762449981E-2</v>
      </c>
      <c r="F37" s="19">
        <f t="shared" si="10"/>
        <v>0.17273682819520017</v>
      </c>
      <c r="G37" s="19">
        <f t="shared" si="11"/>
        <v>0.55392724068805532</v>
      </c>
      <c r="H37" s="19">
        <f t="shared" si="10"/>
        <v>0</v>
      </c>
      <c r="I37" s="19">
        <f t="shared" si="10"/>
        <v>0</v>
      </c>
      <c r="J37" s="18">
        <f t="shared" ref="J37:J62" si="12">IF(J6=0,0,1)</f>
        <v>0</v>
      </c>
      <c r="K37" s="19" t="s">
        <v>307</v>
      </c>
    </row>
    <row r="38" spans="3:11" x14ac:dyDescent="0.15">
      <c r="C38" s="11" t="s">
        <v>265</v>
      </c>
      <c r="D38" s="19">
        <f t="shared" si="9"/>
        <v>1.2140804856493388</v>
      </c>
      <c r="E38" s="19">
        <f t="shared" si="9"/>
        <v>5.8490252681732231E-3</v>
      </c>
      <c r="F38" s="19">
        <f t="shared" si="10"/>
        <v>-0.23264315661146806</v>
      </c>
      <c r="G38" s="19">
        <f t="shared" si="11"/>
        <v>-8.5786556204605084E-4</v>
      </c>
      <c r="H38" s="19">
        <f t="shared" si="10"/>
        <v>0</v>
      </c>
      <c r="I38" s="19">
        <f t="shared" si="10"/>
        <v>0</v>
      </c>
      <c r="J38" s="18">
        <f t="shared" si="12"/>
        <v>0</v>
      </c>
      <c r="K38" s="19"/>
    </row>
    <row r="39" spans="3:11" x14ac:dyDescent="0.15">
      <c r="C39" s="11" t="s">
        <v>267</v>
      </c>
      <c r="D39" s="19">
        <f t="shared" si="9"/>
        <v>0</v>
      </c>
      <c r="E39" s="19">
        <f t="shared" si="9"/>
        <v>0</v>
      </c>
      <c r="F39" s="19">
        <f t="shared" si="10"/>
        <v>0</v>
      </c>
      <c r="G39" s="19">
        <f t="shared" si="11"/>
        <v>0</v>
      </c>
      <c r="H39" s="19">
        <f t="shared" si="10"/>
        <v>0</v>
      </c>
      <c r="I39" s="19">
        <f t="shared" si="10"/>
        <v>0</v>
      </c>
      <c r="J39" s="18">
        <f t="shared" si="12"/>
        <v>1</v>
      </c>
      <c r="K39" s="19"/>
    </row>
    <row r="40" spans="3:11" x14ac:dyDescent="0.15">
      <c r="C40" s="11" t="s">
        <v>269</v>
      </c>
      <c r="D40" s="19">
        <f t="shared" si="9"/>
        <v>0.54077389753594507</v>
      </c>
      <c r="E40" s="19">
        <f t="shared" si="9"/>
        <v>4.5108460678427092E-4</v>
      </c>
      <c r="F40" s="19">
        <f t="shared" si="10"/>
        <v>-1.1301302387952251E-2</v>
      </c>
      <c r="G40" s="19">
        <f t="shared" si="11"/>
        <v>-3.1316561109674422E-2</v>
      </c>
      <c r="H40" s="19">
        <f t="shared" si="10"/>
        <v>0.49820954219524471</v>
      </c>
      <c r="I40" s="19">
        <f t="shared" si="10"/>
        <v>0</v>
      </c>
      <c r="J40" s="18">
        <f t="shared" si="12"/>
        <v>0</v>
      </c>
      <c r="K40" s="19"/>
    </row>
    <row r="41" spans="3:11" x14ac:dyDescent="0.15">
      <c r="C41" s="11" t="s">
        <v>271</v>
      </c>
      <c r="D41" s="19">
        <f t="shared" si="9"/>
        <v>-0.72295419755992263</v>
      </c>
      <c r="E41" s="19">
        <f t="shared" si="9"/>
        <v>-8.4429734817375479E-2</v>
      </c>
      <c r="F41" s="19">
        <f t="shared" si="10"/>
        <v>6.7106575962736781E-2</v>
      </c>
      <c r="G41" s="19">
        <f t="shared" si="11"/>
        <v>-1.0779523087243721E-3</v>
      </c>
      <c r="H41" s="19">
        <f t="shared" si="10"/>
        <v>1.7405296454366861</v>
      </c>
      <c r="I41" s="19">
        <f t="shared" si="10"/>
        <v>0</v>
      </c>
      <c r="J41" s="18">
        <f t="shared" si="12"/>
        <v>0</v>
      </c>
      <c r="K41" s="19"/>
    </row>
    <row r="42" spans="3:11" x14ac:dyDescent="0.15">
      <c r="C42" s="11" t="s">
        <v>273</v>
      </c>
      <c r="D42" s="19">
        <f t="shared" si="9"/>
        <v>0.10529181153125684</v>
      </c>
      <c r="E42" s="19">
        <f t="shared" si="9"/>
        <v>-6.095968342727822E-3</v>
      </c>
      <c r="F42" s="19">
        <f t="shared" si="10"/>
        <v>0.85827074312136664</v>
      </c>
      <c r="G42" s="19">
        <f t="shared" si="11"/>
        <v>9.6638568218636763E-3</v>
      </c>
      <c r="H42" s="19">
        <f t="shared" si="10"/>
        <v>3.7286932990830537E-2</v>
      </c>
      <c r="I42" s="19">
        <f t="shared" si="10"/>
        <v>0</v>
      </c>
      <c r="J42" s="18">
        <f t="shared" si="12"/>
        <v>0</v>
      </c>
      <c r="K42" s="19"/>
    </row>
    <row r="43" spans="3:11" x14ac:dyDescent="0.15">
      <c r="C43" s="11" t="s">
        <v>275</v>
      </c>
      <c r="D43" s="19">
        <f t="shared" si="9"/>
        <v>0.67668933588751212</v>
      </c>
      <c r="E43" s="19">
        <f t="shared" si="9"/>
        <v>2.6038858269660224E-3</v>
      </c>
      <c r="F43" s="19">
        <f t="shared" si="10"/>
        <v>0.14233714556727753</v>
      </c>
      <c r="G43" s="19">
        <f t="shared" si="11"/>
        <v>-3.212700046646879E-2</v>
      </c>
      <c r="H43" s="19">
        <f t="shared" si="10"/>
        <v>0.20984922732763464</v>
      </c>
      <c r="I43" s="19">
        <f t="shared" si="10"/>
        <v>0</v>
      </c>
      <c r="J43" s="18">
        <f t="shared" si="12"/>
        <v>0</v>
      </c>
      <c r="K43" s="19"/>
    </row>
    <row r="44" spans="3:11" x14ac:dyDescent="0.15">
      <c r="C44" s="11" t="s">
        <v>277</v>
      </c>
      <c r="D44" s="19">
        <f t="shared" si="9"/>
        <v>-1.0577675925551728</v>
      </c>
      <c r="E44" s="19">
        <f t="shared" si="9"/>
        <v>0.17032143410892642</v>
      </c>
      <c r="F44" s="19">
        <f t="shared" si="10"/>
        <v>-0.18294413685389144</v>
      </c>
      <c r="G44" s="19">
        <f t="shared" si="11"/>
        <v>7.0389502881366722E-2</v>
      </c>
      <c r="H44" s="19">
        <f t="shared" si="10"/>
        <v>0</v>
      </c>
      <c r="I44" s="19">
        <f t="shared" si="10"/>
        <v>0</v>
      </c>
      <c r="J44" s="18">
        <f t="shared" si="12"/>
        <v>0</v>
      </c>
      <c r="K44" s="19"/>
    </row>
    <row r="45" spans="3:11" x14ac:dyDescent="0.15">
      <c r="C45" s="11" t="s">
        <v>279</v>
      </c>
      <c r="D45" s="19">
        <f t="shared" si="9"/>
        <v>0</v>
      </c>
      <c r="E45" s="19">
        <f t="shared" si="9"/>
        <v>0</v>
      </c>
      <c r="F45" s="19">
        <f t="shared" si="10"/>
        <v>0</v>
      </c>
      <c r="G45" s="19">
        <f t="shared" si="11"/>
        <v>0</v>
      </c>
      <c r="H45" s="19">
        <f t="shared" si="10"/>
        <v>0</v>
      </c>
      <c r="I45" s="19">
        <f t="shared" si="10"/>
        <v>0</v>
      </c>
      <c r="J45" s="18">
        <f t="shared" si="12"/>
        <v>1</v>
      </c>
      <c r="K45" s="19"/>
    </row>
    <row r="46" spans="3:11" x14ac:dyDescent="0.15">
      <c r="C46" s="11" t="s">
        <v>142</v>
      </c>
      <c r="D46" s="19">
        <f t="shared" si="9"/>
        <v>0</v>
      </c>
      <c r="E46" s="19">
        <f t="shared" si="9"/>
        <v>0</v>
      </c>
      <c r="F46" s="19">
        <f t="shared" ref="F46:I55" si="13">F15/ABS($L15)</f>
        <v>0</v>
      </c>
      <c r="G46" s="19">
        <f t="shared" si="11"/>
        <v>0</v>
      </c>
      <c r="H46" s="19">
        <f t="shared" si="13"/>
        <v>0</v>
      </c>
      <c r="I46" s="19">
        <f t="shared" si="13"/>
        <v>0</v>
      </c>
      <c r="J46" s="18">
        <f t="shared" si="12"/>
        <v>1</v>
      </c>
      <c r="K46" s="19"/>
    </row>
    <row r="47" spans="3:11" x14ac:dyDescent="0.15">
      <c r="C47" s="11" t="s">
        <v>282</v>
      </c>
      <c r="D47" s="19">
        <f t="shared" si="9"/>
        <v>0</v>
      </c>
      <c r="E47" s="19">
        <f t="shared" si="9"/>
        <v>0</v>
      </c>
      <c r="F47" s="19">
        <f t="shared" si="13"/>
        <v>0</v>
      </c>
      <c r="G47" s="19">
        <f t="shared" si="11"/>
        <v>0</v>
      </c>
      <c r="H47" s="19">
        <f t="shared" si="13"/>
        <v>0</v>
      </c>
      <c r="I47" s="19">
        <f t="shared" si="13"/>
        <v>0</v>
      </c>
      <c r="J47" s="18">
        <f t="shared" si="12"/>
        <v>1</v>
      </c>
      <c r="K47" s="19"/>
    </row>
    <row r="48" spans="3:11" x14ac:dyDescent="0.15">
      <c r="C48" s="11" t="s">
        <v>284</v>
      </c>
      <c r="D48" s="19">
        <f t="shared" si="9"/>
        <v>0</v>
      </c>
      <c r="E48" s="19">
        <f t="shared" si="9"/>
        <v>0</v>
      </c>
      <c r="F48" s="19">
        <f t="shared" si="13"/>
        <v>0</v>
      </c>
      <c r="G48" s="19">
        <f t="shared" si="11"/>
        <v>0</v>
      </c>
      <c r="H48" s="19">
        <f t="shared" si="13"/>
        <v>0</v>
      </c>
      <c r="I48" s="19">
        <f t="shared" si="13"/>
        <v>0</v>
      </c>
      <c r="J48" s="18">
        <f t="shared" si="12"/>
        <v>1</v>
      </c>
      <c r="K48" s="19"/>
    </row>
    <row r="49" spans="3:11" x14ac:dyDescent="0.15">
      <c r="C49" s="11" t="s">
        <v>286</v>
      </c>
      <c r="D49" s="19">
        <f t="shared" si="9"/>
        <v>0</v>
      </c>
      <c r="E49" s="19">
        <f t="shared" si="9"/>
        <v>0</v>
      </c>
      <c r="F49" s="19">
        <f t="shared" si="13"/>
        <v>0</v>
      </c>
      <c r="G49" s="19">
        <f t="shared" si="11"/>
        <v>0</v>
      </c>
      <c r="H49" s="19">
        <f t="shared" si="13"/>
        <v>0</v>
      </c>
      <c r="I49" s="19">
        <f t="shared" si="13"/>
        <v>0</v>
      </c>
      <c r="J49" s="18">
        <f t="shared" si="12"/>
        <v>1</v>
      </c>
      <c r="K49" s="19"/>
    </row>
    <row r="50" spans="3:11" x14ac:dyDescent="0.15">
      <c r="C50" s="11" t="s">
        <v>288</v>
      </c>
      <c r="D50" s="19">
        <f t="shared" si="9"/>
        <v>0</v>
      </c>
      <c r="E50" s="19">
        <f t="shared" si="9"/>
        <v>0</v>
      </c>
      <c r="F50" s="19">
        <f t="shared" si="13"/>
        <v>0</v>
      </c>
      <c r="G50" s="19">
        <f t="shared" si="11"/>
        <v>0</v>
      </c>
      <c r="H50" s="19">
        <f t="shared" si="13"/>
        <v>0</v>
      </c>
      <c r="I50" s="19">
        <f t="shared" si="13"/>
        <v>0</v>
      </c>
      <c r="J50" s="18">
        <f t="shared" si="12"/>
        <v>1</v>
      </c>
      <c r="K50" s="19"/>
    </row>
    <row r="51" spans="3:11" x14ac:dyDescent="0.15">
      <c r="C51" s="11" t="s">
        <v>289</v>
      </c>
      <c r="D51" s="19" t="e">
        <f t="shared" si="9"/>
        <v>#DIV/0!</v>
      </c>
      <c r="E51" s="19" t="e">
        <f t="shared" si="9"/>
        <v>#DIV/0!</v>
      </c>
      <c r="F51" s="19" t="e">
        <f t="shared" si="13"/>
        <v>#DIV/0!</v>
      </c>
      <c r="G51" s="19" t="e">
        <f t="shared" si="11"/>
        <v>#DIV/0!</v>
      </c>
      <c r="H51" s="19" t="e">
        <f t="shared" si="13"/>
        <v>#DIV/0!</v>
      </c>
      <c r="I51" s="19" t="e">
        <f t="shared" si="13"/>
        <v>#DIV/0!</v>
      </c>
      <c r="J51" s="18">
        <f t="shared" si="12"/>
        <v>0</v>
      </c>
      <c r="K51" s="19"/>
    </row>
    <row r="52" spans="3:11" x14ac:dyDescent="0.15">
      <c r="C52" s="11" t="s">
        <v>246</v>
      </c>
      <c r="D52" s="19">
        <f t="shared" si="9"/>
        <v>0.94612357890239984</v>
      </c>
      <c r="E52" s="19">
        <f t="shared" si="9"/>
        <v>-0.13758097966358221</v>
      </c>
      <c r="F52" s="19">
        <f t="shared" si="13"/>
        <v>0.2430862440663869</v>
      </c>
      <c r="G52" s="19">
        <f t="shared" si="11"/>
        <v>-5.1628843305204473E-2</v>
      </c>
      <c r="H52" s="19">
        <f t="shared" si="13"/>
        <v>0</v>
      </c>
      <c r="I52" s="19">
        <f t="shared" si="13"/>
        <v>0</v>
      </c>
      <c r="J52" s="18">
        <f t="shared" si="12"/>
        <v>0</v>
      </c>
      <c r="K52" s="19"/>
    </row>
    <row r="53" spans="3:11" x14ac:dyDescent="0.15">
      <c r="C53" s="11" t="s">
        <v>53</v>
      </c>
      <c r="D53" s="19">
        <f t="shared" si="9"/>
        <v>0.68566610184450294</v>
      </c>
      <c r="E53" s="19">
        <f t="shared" si="9"/>
        <v>-1.5942726262697943E-4</v>
      </c>
      <c r="F53" s="19">
        <f t="shared" si="13"/>
        <v>0.31741368026615613</v>
      </c>
      <c r="G53" s="19">
        <f t="shared" si="11"/>
        <v>-2.9203491973383679E-3</v>
      </c>
      <c r="H53" s="19">
        <f t="shared" si="13"/>
        <v>0</v>
      </c>
      <c r="I53" s="19">
        <f t="shared" si="13"/>
        <v>0</v>
      </c>
      <c r="J53" s="18">
        <f t="shared" si="12"/>
        <v>0</v>
      </c>
      <c r="K53" s="19"/>
    </row>
    <row r="54" spans="3:11" x14ac:dyDescent="0.15">
      <c r="C54" s="11" t="s">
        <v>67</v>
      </c>
      <c r="D54" s="19">
        <f t="shared" si="9"/>
        <v>1.0292859894283846</v>
      </c>
      <c r="E54" s="19">
        <f t="shared" si="9"/>
        <v>-6.4400686481460162E-2</v>
      </c>
      <c r="F54" s="19">
        <f t="shared" si="13"/>
        <v>5.299619629064909E-2</v>
      </c>
      <c r="G54" s="19">
        <f t="shared" si="11"/>
        <v>-1.7881477790523643E-2</v>
      </c>
      <c r="H54" s="19">
        <f t="shared" si="13"/>
        <v>0</v>
      </c>
      <c r="I54" s="19">
        <f t="shared" si="13"/>
        <v>0</v>
      </c>
      <c r="J54" s="18">
        <f t="shared" si="12"/>
        <v>0</v>
      </c>
      <c r="K54" s="19"/>
    </row>
    <row r="55" spans="3:11" x14ac:dyDescent="0.15">
      <c r="C55" s="11" t="s">
        <v>294</v>
      </c>
      <c r="D55" s="19">
        <f t="shared" si="9"/>
        <v>-0.27842663473740614</v>
      </c>
      <c r="E55" s="19">
        <f t="shared" si="9"/>
        <v>4.8415490297082885E-2</v>
      </c>
      <c r="F55" s="19">
        <f t="shared" si="13"/>
        <v>1.1810088546701942</v>
      </c>
      <c r="G55" s="19">
        <f t="shared" si="11"/>
        <v>4.9002289770129187E-2</v>
      </c>
      <c r="H55" s="19">
        <f t="shared" si="13"/>
        <v>0</v>
      </c>
      <c r="I55" s="19">
        <f t="shared" si="13"/>
        <v>0</v>
      </c>
      <c r="J55" s="18">
        <f t="shared" si="12"/>
        <v>0</v>
      </c>
      <c r="K55" s="19"/>
    </row>
    <row r="56" spans="3:11" x14ac:dyDescent="0.15">
      <c r="C56" s="11" t="s">
        <v>152</v>
      </c>
      <c r="D56" s="19">
        <f t="shared" si="9"/>
        <v>0.24061198837300651</v>
      </c>
      <c r="E56" s="19">
        <f t="shared" si="9"/>
        <v>0</v>
      </c>
      <c r="F56" s="19">
        <f t="shared" ref="F56:I60" si="14">F25/ABS($L25)</f>
        <v>0.75938801162699354</v>
      </c>
      <c r="G56" s="19">
        <f t="shared" si="11"/>
        <v>0</v>
      </c>
      <c r="H56" s="19">
        <f t="shared" si="14"/>
        <v>0</v>
      </c>
      <c r="I56" s="19">
        <f t="shared" si="14"/>
        <v>0</v>
      </c>
      <c r="J56" s="18">
        <f t="shared" si="12"/>
        <v>0</v>
      </c>
      <c r="K56" s="19"/>
    </row>
    <row r="57" spans="3:11" x14ac:dyDescent="0.15">
      <c r="C57" s="11" t="s">
        <v>297</v>
      </c>
      <c r="D57" s="19">
        <f t="shared" si="9"/>
        <v>0.70859487107253216</v>
      </c>
      <c r="E57" s="19">
        <f t="shared" si="9"/>
        <v>0.4077913617401781</v>
      </c>
      <c r="F57" s="19">
        <f t="shared" si="14"/>
        <v>0</v>
      </c>
      <c r="G57" s="19">
        <f t="shared" si="11"/>
        <v>4.6952076602312977E-4</v>
      </c>
      <c r="H57" s="19">
        <f t="shared" si="14"/>
        <v>0</v>
      </c>
      <c r="I57" s="19">
        <f t="shared" si="14"/>
        <v>0</v>
      </c>
      <c r="J57" s="18">
        <f t="shared" si="12"/>
        <v>0</v>
      </c>
      <c r="K57" s="19"/>
    </row>
    <row r="58" spans="3:11" x14ac:dyDescent="0.15">
      <c r="C58" s="11" t="s">
        <v>299</v>
      </c>
      <c r="D58" s="19">
        <f t="shared" si="9"/>
        <v>1.2833972676187995</v>
      </c>
      <c r="E58" s="19">
        <f t="shared" si="9"/>
        <v>3.6921384896311638E-2</v>
      </c>
      <c r="F58" s="19">
        <f t="shared" si="14"/>
        <v>-1.255261623026198E-2</v>
      </c>
      <c r="G58" s="19">
        <f t="shared" si="11"/>
        <v>0</v>
      </c>
      <c r="H58" s="19">
        <f t="shared" si="14"/>
        <v>0</v>
      </c>
      <c r="I58" s="19">
        <f t="shared" si="14"/>
        <v>0</v>
      </c>
      <c r="J58" s="18">
        <f t="shared" si="12"/>
        <v>0</v>
      </c>
      <c r="K58" s="19"/>
    </row>
    <row r="59" spans="3:11" x14ac:dyDescent="0.15">
      <c r="C59" s="11" t="s">
        <v>301</v>
      </c>
      <c r="D59" s="19">
        <f t="shared" si="9"/>
        <v>-0.14349979247552605</v>
      </c>
      <c r="E59" s="19">
        <f t="shared" si="9"/>
        <v>6.7916293672067377E-2</v>
      </c>
      <c r="F59" s="19">
        <f t="shared" si="14"/>
        <v>1.1157800172951149</v>
      </c>
      <c r="G59" s="19">
        <f t="shared" si="11"/>
        <v>7.4322375533921181E-2</v>
      </c>
      <c r="H59" s="19">
        <f t="shared" si="14"/>
        <v>-0.11008475958860282</v>
      </c>
      <c r="I59" s="19">
        <f t="shared" si="14"/>
        <v>0</v>
      </c>
      <c r="J59" s="18">
        <f t="shared" si="12"/>
        <v>0</v>
      </c>
      <c r="K59" s="19"/>
    </row>
    <row r="60" spans="3:11" x14ac:dyDescent="0.15">
      <c r="C60" s="11" t="s">
        <v>303</v>
      </c>
      <c r="D60" s="19">
        <f t="shared" si="9"/>
        <v>-1.7061576397690872E-2</v>
      </c>
      <c r="E60" s="19">
        <f t="shared" si="9"/>
        <v>8.4237301969252529E-3</v>
      </c>
      <c r="F60" s="19">
        <f t="shared" si="14"/>
        <v>7.9056157790601128E-3</v>
      </c>
      <c r="G60" s="19">
        <f t="shared" si="11"/>
        <v>-1.811289819171745</v>
      </c>
      <c r="H60" s="19">
        <f t="shared" si="14"/>
        <v>0</v>
      </c>
      <c r="I60" s="19">
        <f t="shared" si="14"/>
        <v>0</v>
      </c>
      <c r="J60" s="18">
        <f t="shared" si="12"/>
        <v>0</v>
      </c>
      <c r="K60" s="19"/>
    </row>
    <row r="61" spans="3:11" x14ac:dyDescent="0.15">
      <c r="C61" s="11" t="s">
        <v>304</v>
      </c>
      <c r="D61" s="19" t="e">
        <f t="shared" si="9"/>
        <v>#DIV/0!</v>
      </c>
      <c r="E61" s="19" t="e">
        <f t="shared" si="9"/>
        <v>#DIV/0!</v>
      </c>
      <c r="F61" s="19" t="e">
        <f t="shared" ref="F61:I62" si="15">F30/ABS($L30)</f>
        <v>#DIV/0!</v>
      </c>
      <c r="G61" s="19" t="e">
        <f t="shared" si="11"/>
        <v>#DIV/0!</v>
      </c>
      <c r="H61" s="19" t="e">
        <f t="shared" si="15"/>
        <v>#DIV/0!</v>
      </c>
      <c r="I61" s="19" t="e">
        <f t="shared" si="15"/>
        <v>#DIV/0!</v>
      </c>
      <c r="J61" s="18">
        <f t="shared" si="12"/>
        <v>0</v>
      </c>
      <c r="K61" s="19"/>
    </row>
    <row r="62" spans="3:11" x14ac:dyDescent="0.15">
      <c r="C62" s="11" t="s">
        <v>62</v>
      </c>
      <c r="D62" s="19">
        <f t="shared" si="9"/>
        <v>0</v>
      </c>
      <c r="E62" s="19">
        <f t="shared" si="9"/>
        <v>0</v>
      </c>
      <c r="F62" s="19">
        <f t="shared" si="15"/>
        <v>0</v>
      </c>
      <c r="G62" s="19">
        <f t="shared" si="11"/>
        <v>0</v>
      </c>
      <c r="H62" s="19">
        <f t="shared" si="15"/>
        <v>0</v>
      </c>
      <c r="I62" s="19">
        <f t="shared" si="15"/>
        <v>0</v>
      </c>
      <c r="J62" s="18">
        <f t="shared" si="12"/>
        <v>1</v>
      </c>
      <c r="K62" s="19"/>
    </row>
  </sheetData>
  <sheetCalcPr fullCalcOnLoad="1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00"/>
  <sheetViews>
    <sheetView topLeftCell="A2359" zoomScale="75" workbookViewId="0">
      <selection activeCell="A22" sqref="A22:B32"/>
    </sheetView>
  </sheetViews>
  <sheetFormatPr defaultRowHeight="10.5" x14ac:dyDescent="0.15"/>
  <cols>
    <col min="1" max="1" width="49.83203125" customWidth="1"/>
    <col min="2" max="2" width="17.33203125" style="1" customWidth="1"/>
    <col min="3" max="4" width="9.33203125" style="1"/>
    <col min="5" max="5" width="27.5" style="1" customWidth="1"/>
    <col min="6" max="6" width="16.6640625" style="6" customWidth="1"/>
  </cols>
  <sheetData>
    <row r="1" spans="1:7" x14ac:dyDescent="0.15">
      <c r="B1" s="4" t="s">
        <v>13</v>
      </c>
      <c r="C1" s="4" t="s">
        <v>14</v>
      </c>
      <c r="D1" s="4" t="s">
        <v>15</v>
      </c>
      <c r="E1" s="4" t="s">
        <v>16</v>
      </c>
      <c r="F1" s="5" t="s">
        <v>17</v>
      </c>
      <c r="G1" s="2"/>
    </row>
    <row r="2" spans="1:7" x14ac:dyDescent="0.15">
      <c r="A2" t="str">
        <f>B2&amp;"="&amp;E2</f>
        <v>ARG-FT=CHANGE IN PRUDENCY</v>
      </c>
      <c r="B2" s="1" t="s">
        <v>18</v>
      </c>
      <c r="C2" s="1" t="s">
        <v>19</v>
      </c>
      <c r="D2" s="1" t="s">
        <v>20</v>
      </c>
      <c r="E2" s="1" t="s">
        <v>1</v>
      </c>
      <c r="F2" s="6">
        <v>0</v>
      </c>
    </row>
    <row r="3" spans="1:7" x14ac:dyDescent="0.15">
      <c r="A3" t="str">
        <f t="shared" ref="A3:A66" si="0">B3&amp;"="&amp;E3</f>
        <v>AUSTRALIA=CHANGE IN PRUDENCY</v>
      </c>
      <c r="B3" s="1" t="s">
        <v>41</v>
      </c>
      <c r="C3" s="1" t="s">
        <v>19</v>
      </c>
      <c r="D3" s="1" t="s">
        <v>20</v>
      </c>
      <c r="E3" s="1" t="s">
        <v>1</v>
      </c>
      <c r="F3" s="6">
        <v>-26045.9</v>
      </c>
    </row>
    <row r="4" spans="1:7" x14ac:dyDescent="0.15">
      <c r="A4" t="str">
        <f t="shared" si="0"/>
        <v>BRAZIL-POWER=CHANGE IN PRUDENCY</v>
      </c>
      <c r="B4" s="1" t="s">
        <v>48</v>
      </c>
      <c r="C4" s="1" t="s">
        <v>19</v>
      </c>
      <c r="D4" s="1" t="s">
        <v>20</v>
      </c>
      <c r="E4" s="1" t="s">
        <v>1</v>
      </c>
      <c r="F4" s="6">
        <v>0</v>
      </c>
    </row>
    <row r="5" spans="1:7" x14ac:dyDescent="0.15">
      <c r="A5" t="str">
        <f t="shared" si="0"/>
        <v>BROADBAND=CHANGE IN PRUDENCY</v>
      </c>
      <c r="B5" s="1" t="s">
        <v>49</v>
      </c>
      <c r="C5" s="1" t="s">
        <v>19</v>
      </c>
      <c r="D5" s="1" t="s">
        <v>20</v>
      </c>
      <c r="E5" s="1" t="s">
        <v>1</v>
      </c>
      <c r="F5" s="6">
        <v>0</v>
      </c>
    </row>
    <row r="6" spans="1:7" x14ac:dyDescent="0.15">
      <c r="A6" t="str">
        <f t="shared" si="0"/>
        <v>COAL=CHANGE IN PRUDENCY</v>
      </c>
      <c r="B6" s="1" t="s">
        <v>53</v>
      </c>
      <c r="C6" s="1" t="s">
        <v>19</v>
      </c>
      <c r="D6" s="1" t="s">
        <v>20</v>
      </c>
      <c r="E6" s="1" t="s">
        <v>1</v>
      </c>
      <c r="F6" s="6">
        <v>0</v>
      </c>
    </row>
    <row r="7" spans="1:7" x14ac:dyDescent="0.15">
      <c r="A7" t="str">
        <f t="shared" si="0"/>
        <v>CROSS COMM-GAS=CHANGE IN PRUDENCY</v>
      </c>
      <c r="B7" s="1" t="s">
        <v>56</v>
      </c>
      <c r="C7" s="1" t="s">
        <v>19</v>
      </c>
      <c r="D7" s="1" t="s">
        <v>20</v>
      </c>
      <c r="E7" s="1" t="s">
        <v>1</v>
      </c>
      <c r="F7" s="6">
        <v>0</v>
      </c>
    </row>
    <row r="8" spans="1:7" x14ac:dyDescent="0.15">
      <c r="A8" t="str">
        <f t="shared" si="0"/>
        <v>CROSS COMM-POWER=CHANGE IN PRUDENCY</v>
      </c>
      <c r="B8" s="1" t="s">
        <v>58</v>
      </c>
      <c r="C8" s="1" t="s">
        <v>19</v>
      </c>
      <c r="D8" s="1" t="s">
        <v>20</v>
      </c>
      <c r="E8" s="1" t="s">
        <v>1</v>
      </c>
      <c r="F8" s="6">
        <v>0</v>
      </c>
    </row>
    <row r="9" spans="1:7" x14ac:dyDescent="0.15">
      <c r="A9" t="str">
        <f t="shared" si="0"/>
        <v>EBS-ADVERTISING=CHANGE IN PRUDENCY</v>
      </c>
      <c r="B9" s="1" t="s">
        <v>60</v>
      </c>
      <c r="C9" s="1" t="s">
        <v>19</v>
      </c>
      <c r="D9" s="1" t="s">
        <v>20</v>
      </c>
      <c r="E9" s="1" t="s">
        <v>1</v>
      </c>
      <c r="F9" s="6">
        <v>6489.16</v>
      </c>
    </row>
    <row r="10" spans="1:7" x14ac:dyDescent="0.15">
      <c r="A10" t="str">
        <f t="shared" si="0"/>
        <v>EMISSIONS-IR-HEDGE=CHANGE IN PRUDENCY</v>
      </c>
      <c r="B10" s="1" t="s">
        <v>68</v>
      </c>
      <c r="C10" s="1" t="s">
        <v>19</v>
      </c>
      <c r="D10" s="1" t="s">
        <v>20</v>
      </c>
      <c r="E10" s="1" t="s">
        <v>1</v>
      </c>
      <c r="F10" s="6">
        <v>0</v>
      </c>
    </row>
    <row r="11" spans="1:7" x14ac:dyDescent="0.15">
      <c r="A11" t="str">
        <f t="shared" si="0"/>
        <v>ENRONEUR-HEDGES=CHANGE IN PRUDENCY</v>
      </c>
      <c r="B11" s="1" t="s">
        <v>69</v>
      </c>
      <c r="C11" s="1" t="s">
        <v>19</v>
      </c>
      <c r="D11" s="1" t="s">
        <v>20</v>
      </c>
      <c r="E11" s="1" t="s">
        <v>1</v>
      </c>
      <c r="F11" s="6">
        <v>0</v>
      </c>
    </row>
    <row r="12" spans="1:7" x14ac:dyDescent="0.15">
      <c r="A12" t="str">
        <f t="shared" si="0"/>
        <v>ENRONEUR-PRIVATE=CHANGE IN PRUDENCY</v>
      </c>
      <c r="B12" s="1" t="s">
        <v>71</v>
      </c>
      <c r="C12" s="1" t="s">
        <v>19</v>
      </c>
      <c r="D12" s="1" t="s">
        <v>20</v>
      </c>
      <c r="E12" s="1" t="s">
        <v>1</v>
      </c>
      <c r="F12" s="6">
        <v>0</v>
      </c>
    </row>
    <row r="13" spans="1:7" x14ac:dyDescent="0.15">
      <c r="A13" t="str">
        <f t="shared" si="0"/>
        <v>ENRONEUR-PUBLIC=CHANGE IN PRUDENCY</v>
      </c>
      <c r="B13" s="1" t="s">
        <v>72</v>
      </c>
      <c r="C13" s="1" t="s">
        <v>19</v>
      </c>
      <c r="D13" s="1" t="s">
        <v>20</v>
      </c>
      <c r="E13" s="1" t="s">
        <v>1</v>
      </c>
      <c r="F13" s="6">
        <v>0</v>
      </c>
    </row>
    <row r="14" spans="1:7" x14ac:dyDescent="0.15">
      <c r="A14" t="str">
        <f t="shared" si="0"/>
        <v>ESA-GAS-BOLIVIA=CHANGE IN PRUDENCY</v>
      </c>
      <c r="B14" s="1" t="s">
        <v>74</v>
      </c>
      <c r="C14" s="1" t="s">
        <v>19</v>
      </c>
      <c r="D14" s="1" t="s">
        <v>20</v>
      </c>
      <c r="E14" s="1" t="s">
        <v>1</v>
      </c>
      <c r="F14" s="6">
        <v>0</v>
      </c>
    </row>
    <row r="15" spans="1:7" x14ac:dyDescent="0.15">
      <c r="A15" t="str">
        <f t="shared" si="0"/>
        <v>ESA-SOCONE GAS=CHANGE IN PRUDENCY</v>
      </c>
      <c r="B15" s="1" t="s">
        <v>75</v>
      </c>
      <c r="C15" s="1" t="s">
        <v>19</v>
      </c>
      <c r="D15" s="1" t="s">
        <v>20</v>
      </c>
      <c r="E15" s="1" t="s">
        <v>1</v>
      </c>
      <c r="F15" s="6">
        <v>0</v>
      </c>
    </row>
    <row r="16" spans="1:7" x14ac:dyDescent="0.15">
      <c r="A16" t="str">
        <f t="shared" si="0"/>
        <v>ESA-TBS CRUDE=CHANGE IN PRUDENCY</v>
      </c>
      <c r="B16" s="1" t="s">
        <v>76</v>
      </c>
      <c r="C16" s="1" t="s">
        <v>19</v>
      </c>
      <c r="D16" s="1" t="s">
        <v>20</v>
      </c>
      <c r="E16" s="1" t="s">
        <v>1</v>
      </c>
      <c r="F16" s="6">
        <v>0</v>
      </c>
    </row>
    <row r="17" spans="1:6" x14ac:dyDescent="0.15">
      <c r="A17" t="str">
        <f t="shared" si="0"/>
        <v>ESA-TBS GAS=CHANGE IN PRUDENCY</v>
      </c>
      <c r="B17" s="1" t="s">
        <v>77</v>
      </c>
      <c r="C17" s="1" t="s">
        <v>19</v>
      </c>
      <c r="D17" s="1" t="s">
        <v>20</v>
      </c>
      <c r="E17" s="1" t="s">
        <v>1</v>
      </c>
      <c r="F17" s="6">
        <v>0</v>
      </c>
    </row>
    <row r="18" spans="1:6" x14ac:dyDescent="0.15">
      <c r="A18" t="str">
        <f t="shared" si="0"/>
        <v>EURO-EES-EDG=CHANGE IN PRUDENCY</v>
      </c>
      <c r="B18" s="1" t="s">
        <v>79</v>
      </c>
      <c r="C18" s="1" t="s">
        <v>19</v>
      </c>
      <c r="D18" s="1" t="s">
        <v>20</v>
      </c>
      <c r="E18" s="1" t="s">
        <v>1</v>
      </c>
      <c r="F18" s="6">
        <v>0</v>
      </c>
    </row>
    <row r="19" spans="1:6" x14ac:dyDescent="0.15">
      <c r="A19" t="str">
        <f t="shared" si="0"/>
        <v>EURO-EES-EDP=CHANGE IN PRUDENCY</v>
      </c>
      <c r="B19" s="1" t="s">
        <v>80</v>
      </c>
      <c r="C19" s="1" t="s">
        <v>19</v>
      </c>
      <c r="D19" s="1" t="s">
        <v>20</v>
      </c>
      <c r="E19" s="1" t="s">
        <v>1</v>
      </c>
      <c r="F19" s="6">
        <v>0</v>
      </c>
    </row>
    <row r="20" spans="1:6" x14ac:dyDescent="0.15">
      <c r="A20" t="str">
        <f t="shared" si="0"/>
        <v>EURO-EES-EES=CHANGE IN PRUDENCY</v>
      </c>
      <c r="B20" s="1" t="s">
        <v>81</v>
      </c>
      <c r="C20" s="1" t="s">
        <v>19</v>
      </c>
      <c r="D20" s="1" t="s">
        <v>20</v>
      </c>
      <c r="E20" s="1" t="s">
        <v>1</v>
      </c>
      <c r="F20" s="6">
        <v>0</v>
      </c>
    </row>
    <row r="21" spans="1:6" x14ac:dyDescent="0.15">
      <c r="A21" t="str">
        <f t="shared" si="0"/>
        <v>EUROTRAD-CONT POWER=CHANGE IN PRUDENCY</v>
      </c>
      <c r="B21" s="1" t="s">
        <v>83</v>
      </c>
      <c r="C21" s="1" t="s">
        <v>19</v>
      </c>
      <c r="D21" s="1" t="s">
        <v>20</v>
      </c>
      <c r="E21" s="1" t="s">
        <v>1</v>
      </c>
      <c r="F21" s="6">
        <v>1516351.04</v>
      </c>
    </row>
    <row r="22" spans="1:6" x14ac:dyDescent="0.15">
      <c r="A22" t="str">
        <f t="shared" si="0"/>
        <v>EUROTRAD-ENRON CREDIT=CHANGE IN PRUDENCY</v>
      </c>
      <c r="B22" s="1" t="s">
        <v>84</v>
      </c>
      <c r="C22" s="1" t="s">
        <v>19</v>
      </c>
      <c r="D22" s="1" t="s">
        <v>20</v>
      </c>
      <c r="E22" s="1" t="s">
        <v>1</v>
      </c>
      <c r="F22" s="6">
        <v>0</v>
      </c>
    </row>
    <row r="23" spans="1:6" x14ac:dyDescent="0.15">
      <c r="A23" t="str">
        <f t="shared" si="0"/>
        <v>EUROTRAD-NOR POWER=CHANGE IN PRUDENCY</v>
      </c>
      <c r="B23" s="1" t="s">
        <v>85</v>
      </c>
      <c r="C23" s="1" t="s">
        <v>19</v>
      </c>
      <c r="D23" s="1" t="s">
        <v>20</v>
      </c>
      <c r="E23" s="1" t="s">
        <v>1</v>
      </c>
      <c r="F23" s="6">
        <v>1493857.56</v>
      </c>
    </row>
    <row r="24" spans="1:6" x14ac:dyDescent="0.15">
      <c r="A24" t="str">
        <f t="shared" si="0"/>
        <v>EUROTRAD-SPR OPTION=CHANGE IN PRUDENCY</v>
      </c>
      <c r="B24" s="1" t="s">
        <v>86</v>
      </c>
      <c r="C24" s="1" t="s">
        <v>19</v>
      </c>
      <c r="D24" s="1" t="s">
        <v>20</v>
      </c>
      <c r="E24" s="1" t="s">
        <v>1</v>
      </c>
      <c r="F24" s="6">
        <v>-652259.02</v>
      </c>
    </row>
    <row r="25" spans="1:6" x14ac:dyDescent="0.15">
      <c r="A25" t="str">
        <f t="shared" si="0"/>
        <v>EUROTRAD-UK GAS=CHANGE IN PRUDENCY</v>
      </c>
      <c r="B25" s="1" t="s">
        <v>87</v>
      </c>
      <c r="C25" s="1" t="s">
        <v>19</v>
      </c>
      <c r="D25" s="1" t="s">
        <v>20</v>
      </c>
      <c r="E25" s="1" t="s">
        <v>1</v>
      </c>
      <c r="F25" s="6">
        <v>18322377.780000001</v>
      </c>
    </row>
    <row r="26" spans="1:6" x14ac:dyDescent="0.15">
      <c r="A26" t="str">
        <f t="shared" si="0"/>
        <v>EUROTRAD-UK POWER=CHANGE IN PRUDENCY</v>
      </c>
      <c r="B26" s="1" t="s">
        <v>88</v>
      </c>
      <c r="C26" s="1" t="s">
        <v>19</v>
      </c>
      <c r="D26" s="1" t="s">
        <v>20</v>
      </c>
      <c r="E26" s="1" t="s">
        <v>1</v>
      </c>
      <c r="F26" s="6">
        <v>46619662.560000002</v>
      </c>
    </row>
    <row r="27" spans="1:6" x14ac:dyDescent="0.15">
      <c r="A27" t="str">
        <f t="shared" si="0"/>
        <v>FININST-UK DRIFT=CHANGE IN PRUDENCY</v>
      </c>
      <c r="B27" s="1" t="s">
        <v>89</v>
      </c>
      <c r="C27" s="1" t="s">
        <v>19</v>
      </c>
      <c r="D27" s="1" t="s">
        <v>20</v>
      </c>
      <c r="E27" s="1" t="s">
        <v>1</v>
      </c>
      <c r="F27" s="6">
        <v>0</v>
      </c>
    </row>
    <row r="28" spans="1:6" x14ac:dyDescent="0.15">
      <c r="A28" t="str">
        <f t="shared" si="0"/>
        <v>FX=CHANGE IN PRUDENCY</v>
      </c>
      <c r="B28" s="1" t="s">
        <v>90</v>
      </c>
      <c r="C28" s="1" t="s">
        <v>19</v>
      </c>
      <c r="D28" s="1" t="s">
        <v>20</v>
      </c>
      <c r="E28" s="1" t="s">
        <v>1</v>
      </c>
      <c r="F28" s="6">
        <v>0</v>
      </c>
    </row>
    <row r="29" spans="1:6" x14ac:dyDescent="0.15">
      <c r="A29" t="str">
        <f t="shared" si="0"/>
        <v>GAS-EXEC-SPEC=CHANGE IN PRUDENCY</v>
      </c>
      <c r="B29" s="1" t="s">
        <v>96</v>
      </c>
      <c r="C29" s="1" t="s">
        <v>19</v>
      </c>
      <c r="D29" s="1" t="s">
        <v>20</v>
      </c>
      <c r="E29" s="1" t="s">
        <v>1</v>
      </c>
      <c r="F29" s="6">
        <v>0</v>
      </c>
    </row>
    <row r="30" spans="1:6" x14ac:dyDescent="0.15">
      <c r="A30" t="str">
        <f t="shared" si="0"/>
        <v>GAS-FIRM-CANADA=CHANGE IN PRUDENCY</v>
      </c>
      <c r="B30" s="1" t="s">
        <v>106</v>
      </c>
      <c r="C30" s="1" t="s">
        <v>19</v>
      </c>
      <c r="D30" s="1" t="s">
        <v>20</v>
      </c>
      <c r="E30" s="1" t="s">
        <v>1</v>
      </c>
      <c r="F30" s="6">
        <v>0</v>
      </c>
    </row>
    <row r="31" spans="1:6" x14ac:dyDescent="0.15">
      <c r="A31" t="str">
        <f t="shared" si="0"/>
        <v>GAS-FIRM-CENT=CHANGE IN PRUDENCY</v>
      </c>
      <c r="B31" s="1" t="s">
        <v>107</v>
      </c>
      <c r="C31" s="1" t="s">
        <v>19</v>
      </c>
      <c r="D31" s="1" t="s">
        <v>20</v>
      </c>
      <c r="E31" s="1" t="s">
        <v>1</v>
      </c>
      <c r="F31" s="6">
        <v>0</v>
      </c>
    </row>
    <row r="32" spans="1:6" x14ac:dyDescent="0.15">
      <c r="A32" t="str">
        <f t="shared" si="0"/>
        <v>GAS-FIRM-DENVER=CHANGE IN PRUDENCY</v>
      </c>
      <c r="B32" s="1" t="s">
        <v>108</v>
      </c>
      <c r="C32" s="1" t="s">
        <v>19</v>
      </c>
      <c r="D32" s="1" t="s">
        <v>20</v>
      </c>
      <c r="E32" s="1" t="s">
        <v>1</v>
      </c>
      <c r="F32" s="6">
        <v>0</v>
      </c>
    </row>
    <row r="33" spans="1:6" x14ac:dyDescent="0.15">
      <c r="A33" t="str">
        <f t="shared" si="0"/>
        <v>GAS-FIRM-EAST=CHANGE IN PRUDENCY</v>
      </c>
      <c r="B33" s="1" t="s">
        <v>109</v>
      </c>
      <c r="C33" s="1" t="s">
        <v>19</v>
      </c>
      <c r="D33" s="1" t="s">
        <v>20</v>
      </c>
      <c r="E33" s="1" t="s">
        <v>1</v>
      </c>
      <c r="F33" s="6">
        <v>0</v>
      </c>
    </row>
    <row r="34" spans="1:6" x14ac:dyDescent="0.15">
      <c r="A34" t="str">
        <f t="shared" si="0"/>
        <v>GAS-FIRM-GD-OPTION=CHANGE IN PRUDENCY</v>
      </c>
      <c r="B34" s="1" t="s">
        <v>110</v>
      </c>
      <c r="C34" s="1" t="s">
        <v>19</v>
      </c>
      <c r="D34" s="1" t="s">
        <v>20</v>
      </c>
      <c r="E34" s="1" t="s">
        <v>1</v>
      </c>
      <c r="F34" s="6">
        <v>0</v>
      </c>
    </row>
    <row r="35" spans="1:6" x14ac:dyDescent="0.15">
      <c r="A35" t="str">
        <f t="shared" si="0"/>
        <v>GAS-FIRM-NWEST=CHANGE IN PRUDENCY</v>
      </c>
      <c r="B35" s="1" t="s">
        <v>111</v>
      </c>
      <c r="C35" s="1" t="s">
        <v>19</v>
      </c>
      <c r="D35" s="1" t="s">
        <v>20</v>
      </c>
      <c r="E35" s="1" t="s">
        <v>1</v>
      </c>
      <c r="F35" s="6">
        <v>0</v>
      </c>
    </row>
    <row r="36" spans="1:6" x14ac:dyDescent="0.15">
      <c r="A36" t="str">
        <f t="shared" si="0"/>
        <v>GAS-FIRM-NY=CHANGE IN PRUDENCY</v>
      </c>
      <c r="B36" s="1" t="s">
        <v>112</v>
      </c>
      <c r="C36" s="1" t="s">
        <v>19</v>
      </c>
      <c r="D36" s="1" t="s">
        <v>20</v>
      </c>
      <c r="E36" s="1" t="s">
        <v>1</v>
      </c>
      <c r="F36" s="6">
        <v>0</v>
      </c>
    </row>
    <row r="37" spans="1:6" x14ac:dyDescent="0.15">
      <c r="A37" t="str">
        <f t="shared" si="0"/>
        <v>GAS-FIRM-TECH=CHANGE IN PRUDENCY</v>
      </c>
      <c r="B37" s="1" t="s">
        <v>113</v>
      </c>
      <c r="C37" s="1" t="s">
        <v>19</v>
      </c>
      <c r="D37" s="1" t="s">
        <v>20</v>
      </c>
      <c r="E37" s="1" t="s">
        <v>1</v>
      </c>
      <c r="F37" s="6">
        <v>0</v>
      </c>
    </row>
    <row r="38" spans="1:6" x14ac:dyDescent="0.15">
      <c r="A38" t="str">
        <f t="shared" si="0"/>
        <v>GAS-FIRM-TX-MCL=CHANGE IN PRUDENCY</v>
      </c>
      <c r="B38" s="1" t="s">
        <v>114</v>
      </c>
      <c r="C38" s="1" t="s">
        <v>19</v>
      </c>
      <c r="D38" s="1" t="s">
        <v>20</v>
      </c>
      <c r="E38" s="1" t="s">
        <v>1</v>
      </c>
      <c r="F38" s="6">
        <v>0</v>
      </c>
    </row>
    <row r="39" spans="1:6" x14ac:dyDescent="0.15">
      <c r="A39" t="str">
        <f t="shared" si="0"/>
        <v>GAS-FIRM-TX-RIC=CHANGE IN PRUDENCY</v>
      </c>
      <c r="B39" s="1" t="s">
        <v>115</v>
      </c>
      <c r="C39" s="1" t="s">
        <v>19</v>
      </c>
      <c r="D39" s="1" t="s">
        <v>20</v>
      </c>
      <c r="E39" s="1" t="s">
        <v>1</v>
      </c>
      <c r="F39" s="6">
        <v>0</v>
      </c>
    </row>
    <row r="40" spans="1:6" x14ac:dyDescent="0.15">
      <c r="A40" t="str">
        <f t="shared" si="0"/>
        <v>GAS-FIRM-WEST=CHANGE IN PRUDENCY</v>
      </c>
      <c r="B40" s="1" t="s">
        <v>116</v>
      </c>
      <c r="C40" s="1" t="s">
        <v>19</v>
      </c>
      <c r="D40" s="1" t="s">
        <v>20</v>
      </c>
      <c r="E40" s="1" t="s">
        <v>1</v>
      </c>
      <c r="F40" s="6">
        <v>0</v>
      </c>
    </row>
    <row r="41" spans="1:6" x14ac:dyDescent="0.15">
      <c r="A41" t="str">
        <f t="shared" si="0"/>
        <v>GAS-GAS-EXEC=CHANGE IN PRUDENCY</v>
      </c>
      <c r="B41" s="1" t="s">
        <v>117</v>
      </c>
      <c r="C41" s="1" t="s">
        <v>19</v>
      </c>
      <c r="D41" s="1" t="s">
        <v>20</v>
      </c>
      <c r="E41" s="1" t="s">
        <v>1</v>
      </c>
      <c r="F41" s="6">
        <v>0</v>
      </c>
    </row>
    <row r="42" spans="1:6" x14ac:dyDescent="0.15">
      <c r="A42" t="str">
        <f t="shared" si="0"/>
        <v>GAS-GD-EAST=CHANGE IN PRUDENCY</v>
      </c>
      <c r="B42" s="1" t="s">
        <v>118</v>
      </c>
      <c r="C42" s="1" t="s">
        <v>19</v>
      </c>
      <c r="D42" s="1" t="s">
        <v>20</v>
      </c>
      <c r="E42" s="1" t="s">
        <v>1</v>
      </c>
      <c r="F42" s="6">
        <v>0</v>
      </c>
    </row>
    <row r="43" spans="1:6" x14ac:dyDescent="0.15">
      <c r="A43" t="str">
        <f t="shared" si="0"/>
        <v>GAS-GD-HUB=CHANGE IN PRUDENCY</v>
      </c>
      <c r="B43" s="1" t="s">
        <v>119</v>
      </c>
      <c r="C43" s="1" t="s">
        <v>19</v>
      </c>
      <c r="D43" s="1" t="s">
        <v>20</v>
      </c>
      <c r="E43" s="1" t="s">
        <v>1</v>
      </c>
      <c r="F43" s="6">
        <v>0</v>
      </c>
    </row>
    <row r="44" spans="1:6" x14ac:dyDescent="0.15">
      <c r="A44" t="str">
        <f t="shared" si="0"/>
        <v>GAS-GD-TEXAS=CHANGE IN PRUDENCY</v>
      </c>
      <c r="B44" s="1" t="s">
        <v>120</v>
      </c>
      <c r="C44" s="1" t="s">
        <v>19</v>
      </c>
      <c r="D44" s="1" t="s">
        <v>20</v>
      </c>
      <c r="E44" s="1" t="s">
        <v>1</v>
      </c>
      <c r="F44" s="6">
        <v>0</v>
      </c>
    </row>
    <row r="45" spans="1:6" x14ac:dyDescent="0.15">
      <c r="A45" t="str">
        <f t="shared" si="0"/>
        <v>GAS-GD-WEST=CHANGE IN PRUDENCY</v>
      </c>
      <c r="B45" s="1" t="s">
        <v>121</v>
      </c>
      <c r="C45" s="1" t="s">
        <v>19</v>
      </c>
      <c r="D45" s="1" t="s">
        <v>20</v>
      </c>
      <c r="E45" s="1" t="s">
        <v>1</v>
      </c>
      <c r="F45" s="6">
        <v>0</v>
      </c>
    </row>
    <row r="46" spans="1:6" x14ac:dyDescent="0.15">
      <c r="A46" t="str">
        <f t="shared" si="0"/>
        <v>GAS-IM-CANADA=CHANGE IN PRUDENCY</v>
      </c>
      <c r="B46" s="1" t="s">
        <v>122</v>
      </c>
      <c r="C46" s="1" t="s">
        <v>19</v>
      </c>
      <c r="D46" s="1" t="s">
        <v>20</v>
      </c>
      <c r="E46" s="1" t="s">
        <v>1</v>
      </c>
      <c r="F46" s="6">
        <v>0</v>
      </c>
    </row>
    <row r="47" spans="1:6" x14ac:dyDescent="0.15">
      <c r="A47" t="str">
        <f t="shared" si="0"/>
        <v>GAS-IM-CENT=CHANGE IN PRUDENCY</v>
      </c>
      <c r="B47" s="1" t="s">
        <v>123</v>
      </c>
      <c r="C47" s="1" t="s">
        <v>19</v>
      </c>
      <c r="D47" s="1" t="s">
        <v>20</v>
      </c>
      <c r="E47" s="1" t="s">
        <v>1</v>
      </c>
      <c r="F47" s="6">
        <v>0</v>
      </c>
    </row>
    <row r="48" spans="1:6" x14ac:dyDescent="0.15">
      <c r="A48" t="str">
        <f t="shared" si="0"/>
        <v>GAS-IM-CHICAGO=CHANGE IN PRUDENCY</v>
      </c>
      <c r="B48" s="1" t="s">
        <v>124</v>
      </c>
      <c r="C48" s="1" t="s">
        <v>19</v>
      </c>
      <c r="D48" s="1" t="s">
        <v>20</v>
      </c>
      <c r="E48" s="1" t="s">
        <v>1</v>
      </c>
      <c r="F48" s="6">
        <v>0</v>
      </c>
    </row>
    <row r="49" spans="1:6" x14ac:dyDescent="0.15">
      <c r="A49" t="str">
        <f t="shared" si="0"/>
        <v>GAS-IM-DENVER=CHANGE IN PRUDENCY</v>
      </c>
      <c r="B49" s="1" t="s">
        <v>125</v>
      </c>
      <c r="C49" s="1" t="s">
        <v>19</v>
      </c>
      <c r="D49" s="1" t="s">
        <v>20</v>
      </c>
      <c r="E49" s="1" t="s">
        <v>1</v>
      </c>
      <c r="F49" s="6">
        <v>0</v>
      </c>
    </row>
    <row r="50" spans="1:6" x14ac:dyDescent="0.15">
      <c r="A50" t="str">
        <f t="shared" si="0"/>
        <v>GAS-IM-EAST=CHANGE IN PRUDENCY</v>
      </c>
      <c r="B50" s="1" t="s">
        <v>126</v>
      </c>
      <c r="C50" s="1" t="s">
        <v>19</v>
      </c>
      <c r="D50" s="1" t="s">
        <v>20</v>
      </c>
      <c r="E50" s="1" t="s">
        <v>1</v>
      </c>
      <c r="F50" s="6">
        <v>0</v>
      </c>
    </row>
    <row r="51" spans="1:6" x14ac:dyDescent="0.15">
      <c r="A51" t="str">
        <f t="shared" si="0"/>
        <v>GAS-IM-TEXAS=CHANGE IN PRUDENCY</v>
      </c>
      <c r="B51" s="1" t="s">
        <v>127</v>
      </c>
      <c r="C51" s="1" t="s">
        <v>19</v>
      </c>
      <c r="D51" s="1" t="s">
        <v>20</v>
      </c>
      <c r="E51" s="1" t="s">
        <v>1</v>
      </c>
      <c r="F51" s="6">
        <v>0</v>
      </c>
    </row>
    <row r="52" spans="1:6" x14ac:dyDescent="0.15">
      <c r="A52" t="str">
        <f t="shared" si="0"/>
        <v>GAS-IM-WEST=CHANGE IN PRUDENCY</v>
      </c>
      <c r="B52" s="1" t="s">
        <v>128</v>
      </c>
      <c r="C52" s="1" t="s">
        <v>19</v>
      </c>
      <c r="D52" s="1" t="s">
        <v>20</v>
      </c>
      <c r="E52" s="1" t="s">
        <v>1</v>
      </c>
      <c r="F52" s="6">
        <v>0</v>
      </c>
    </row>
    <row r="53" spans="1:6" x14ac:dyDescent="0.15">
      <c r="A53" t="str">
        <f t="shared" si="0"/>
        <v>GAS-MANAGEMENT=CHANGE IN PRUDENCY</v>
      </c>
      <c r="B53" s="1" t="s">
        <v>129</v>
      </c>
      <c r="C53" s="1" t="s">
        <v>19</v>
      </c>
      <c r="D53" s="1" t="s">
        <v>20</v>
      </c>
      <c r="E53" s="1" t="s">
        <v>1</v>
      </c>
      <c r="F53" s="6">
        <v>0</v>
      </c>
    </row>
    <row r="54" spans="1:6" x14ac:dyDescent="0.15">
      <c r="A54" t="str">
        <f t="shared" si="0"/>
        <v>GAS-NYMEX=CHANGE IN PRUDENCY</v>
      </c>
      <c r="B54" s="1" t="s">
        <v>130</v>
      </c>
      <c r="C54" s="1" t="s">
        <v>19</v>
      </c>
      <c r="D54" s="1" t="s">
        <v>20</v>
      </c>
      <c r="E54" s="1" t="s">
        <v>1</v>
      </c>
      <c r="F54" s="6">
        <v>0</v>
      </c>
    </row>
    <row r="55" spans="1:6" x14ac:dyDescent="0.15">
      <c r="A55" t="str">
        <f t="shared" si="0"/>
        <v>GAS-PIPE-OPTIONS=CHANGE IN PRUDENCY</v>
      </c>
      <c r="B55" s="1" t="s">
        <v>131</v>
      </c>
      <c r="C55" s="1" t="s">
        <v>19</v>
      </c>
      <c r="D55" s="1" t="s">
        <v>20</v>
      </c>
      <c r="E55" s="1" t="s">
        <v>1</v>
      </c>
      <c r="F55" s="6">
        <v>0</v>
      </c>
    </row>
    <row r="56" spans="1:6" x14ac:dyDescent="0.15">
      <c r="A56" t="str">
        <f t="shared" si="0"/>
        <v>GAS-STORAGE=CHANGE IN PRUDENCY</v>
      </c>
      <c r="B56" s="1" t="s">
        <v>132</v>
      </c>
      <c r="C56" s="1" t="s">
        <v>19</v>
      </c>
      <c r="D56" s="1" t="s">
        <v>20</v>
      </c>
      <c r="E56" s="1" t="s">
        <v>1</v>
      </c>
      <c r="F56" s="6">
        <v>0</v>
      </c>
    </row>
    <row r="57" spans="1:6" x14ac:dyDescent="0.15">
      <c r="A57" t="str">
        <f t="shared" si="0"/>
        <v>GAS-TRANSPORT-EAST=CHANGE IN PRUDENCY</v>
      </c>
      <c r="B57" s="1" t="s">
        <v>133</v>
      </c>
      <c r="C57" s="1" t="s">
        <v>19</v>
      </c>
      <c r="D57" s="1" t="s">
        <v>20</v>
      </c>
      <c r="E57" s="1" t="s">
        <v>1</v>
      </c>
      <c r="F57" s="6">
        <v>0</v>
      </c>
    </row>
    <row r="58" spans="1:6" x14ac:dyDescent="0.15">
      <c r="A58" t="str">
        <f t="shared" si="0"/>
        <v>GLOB-ACCRUAL=CHANGE IN PRUDENCY</v>
      </c>
      <c r="B58" s="1" t="s">
        <v>134</v>
      </c>
      <c r="C58" s="1" t="s">
        <v>19</v>
      </c>
      <c r="D58" s="1" t="s">
        <v>20</v>
      </c>
      <c r="E58" s="1" t="s">
        <v>1</v>
      </c>
      <c r="F58" s="6">
        <v>0</v>
      </c>
    </row>
    <row r="59" spans="1:6" x14ac:dyDescent="0.15">
      <c r="A59" t="str">
        <f t="shared" si="0"/>
        <v>GLOB-ARB=CHANGE IN PRUDENCY</v>
      </c>
      <c r="B59" s="1" t="s">
        <v>135</v>
      </c>
      <c r="C59" s="1" t="s">
        <v>19</v>
      </c>
      <c r="D59" s="1" t="s">
        <v>20</v>
      </c>
      <c r="E59" s="1" t="s">
        <v>1</v>
      </c>
      <c r="F59" s="6">
        <v>0</v>
      </c>
    </row>
    <row r="60" spans="1:6" x14ac:dyDescent="0.15">
      <c r="A60" t="str">
        <f t="shared" si="0"/>
        <v>GLOB-CRUDE OIL=CHANGE IN PRUDENCY</v>
      </c>
      <c r="B60" s="1" t="s">
        <v>136</v>
      </c>
      <c r="C60" s="1" t="s">
        <v>19</v>
      </c>
      <c r="D60" s="1" t="s">
        <v>20</v>
      </c>
      <c r="E60" s="1" t="s">
        <v>1</v>
      </c>
      <c r="F60" s="6">
        <v>0</v>
      </c>
    </row>
    <row r="61" spans="1:6" x14ac:dyDescent="0.15">
      <c r="A61" t="str">
        <f t="shared" si="0"/>
        <v>GLOB-NGL=CHANGE IN PRUDENCY</v>
      </c>
      <c r="B61" s="1" t="s">
        <v>137</v>
      </c>
      <c r="C61" s="1" t="s">
        <v>19</v>
      </c>
      <c r="D61" s="1" t="s">
        <v>20</v>
      </c>
      <c r="E61" s="1" t="s">
        <v>1</v>
      </c>
      <c r="F61" s="6">
        <v>0</v>
      </c>
    </row>
    <row r="62" spans="1:6" x14ac:dyDescent="0.15">
      <c r="A62" t="str">
        <f t="shared" si="0"/>
        <v>GLOB-ORIGINATIONS=CHANGE IN PRUDENCY</v>
      </c>
      <c r="B62" s="1" t="s">
        <v>138</v>
      </c>
      <c r="C62" s="1" t="s">
        <v>19</v>
      </c>
      <c r="D62" s="1" t="s">
        <v>20</v>
      </c>
      <c r="E62" s="1" t="s">
        <v>1</v>
      </c>
      <c r="F62" s="6">
        <v>0</v>
      </c>
    </row>
    <row r="63" spans="1:6" x14ac:dyDescent="0.15">
      <c r="A63" t="str">
        <f t="shared" si="0"/>
        <v>GLOB-PETCHEMS=CHANGE IN PRUDENCY</v>
      </c>
      <c r="B63" s="1" t="s">
        <v>139</v>
      </c>
      <c r="C63" s="1" t="s">
        <v>19</v>
      </c>
      <c r="D63" s="1" t="s">
        <v>20</v>
      </c>
      <c r="E63" s="1" t="s">
        <v>1</v>
      </c>
      <c r="F63" s="6">
        <v>0</v>
      </c>
    </row>
    <row r="64" spans="1:6" x14ac:dyDescent="0.15">
      <c r="A64" t="str">
        <f t="shared" si="0"/>
        <v>GLOB-REFINED PRODS=CHANGE IN PRUDENCY</v>
      </c>
      <c r="B64" s="1" t="s">
        <v>140</v>
      </c>
      <c r="C64" s="1" t="s">
        <v>19</v>
      </c>
      <c r="D64" s="1" t="s">
        <v>20</v>
      </c>
      <c r="E64" s="1" t="s">
        <v>1</v>
      </c>
      <c r="F64" s="6">
        <v>0</v>
      </c>
    </row>
    <row r="65" spans="1:6" x14ac:dyDescent="0.15">
      <c r="A65" t="str">
        <f t="shared" si="0"/>
        <v>GLOB-RESIDUAL FUELS=CHANGE IN PRUDENCY</v>
      </c>
      <c r="B65" s="1" t="s">
        <v>141</v>
      </c>
      <c r="C65" s="1" t="s">
        <v>19</v>
      </c>
      <c r="D65" s="1" t="s">
        <v>20</v>
      </c>
      <c r="E65" s="1" t="s">
        <v>1</v>
      </c>
      <c r="F65" s="6">
        <v>0</v>
      </c>
    </row>
    <row r="66" spans="1:6" x14ac:dyDescent="0.15">
      <c r="A66" t="str">
        <f t="shared" si="0"/>
        <v>IR=CHANGE IN PRUDENCY</v>
      </c>
      <c r="B66" s="1" t="s">
        <v>151</v>
      </c>
      <c r="C66" s="1" t="s">
        <v>19</v>
      </c>
      <c r="D66" s="1" t="s">
        <v>20</v>
      </c>
      <c r="E66" s="1" t="s">
        <v>1</v>
      </c>
      <c r="F66" s="6">
        <v>0</v>
      </c>
    </row>
    <row r="67" spans="1:6" x14ac:dyDescent="0.15">
      <c r="A67" t="str">
        <f t="shared" ref="A67:A130" si="1">B67&amp;"="&amp;E67</f>
        <v>LUMBER=CHANGE IN PRUDENCY</v>
      </c>
      <c r="B67" s="1" t="s">
        <v>152</v>
      </c>
      <c r="C67" s="1" t="s">
        <v>19</v>
      </c>
      <c r="D67" s="1" t="s">
        <v>20</v>
      </c>
      <c r="E67" s="1" t="s">
        <v>1</v>
      </c>
      <c r="F67" s="6">
        <v>0</v>
      </c>
    </row>
    <row r="68" spans="1:6" x14ac:dyDescent="0.15">
      <c r="A68" t="str">
        <f t="shared" si="1"/>
        <v>NOX=CHANGE IN PRUDENCY</v>
      </c>
      <c r="B68" s="1" t="s">
        <v>223</v>
      </c>
      <c r="C68" s="1" t="s">
        <v>19</v>
      </c>
      <c r="D68" s="1" t="s">
        <v>20</v>
      </c>
      <c r="E68" s="1" t="s">
        <v>1</v>
      </c>
      <c r="F68" s="6">
        <v>0</v>
      </c>
    </row>
    <row r="69" spans="1:6" x14ac:dyDescent="0.15">
      <c r="A69" t="str">
        <f t="shared" si="1"/>
        <v>NOX-INV=CHANGE IN PRUDENCY</v>
      </c>
      <c r="B69" s="1" t="s">
        <v>224</v>
      </c>
      <c r="C69" s="1" t="s">
        <v>19</v>
      </c>
      <c r="D69" s="1" t="s">
        <v>20</v>
      </c>
      <c r="E69" s="1" t="s">
        <v>1</v>
      </c>
      <c r="F69" s="6">
        <v>0</v>
      </c>
    </row>
    <row r="70" spans="1:6" x14ac:dyDescent="0.15">
      <c r="A70" t="str">
        <f t="shared" si="1"/>
        <v>ORIG-GAS=CHANGE IN PRUDENCY</v>
      </c>
      <c r="B70" s="1" t="s">
        <v>225</v>
      </c>
      <c r="C70" s="1" t="s">
        <v>19</v>
      </c>
      <c r="D70" s="1" t="s">
        <v>20</v>
      </c>
      <c r="E70" s="1" t="s">
        <v>1</v>
      </c>
      <c r="F70" s="6">
        <v>66458391.380000003</v>
      </c>
    </row>
    <row r="71" spans="1:6" x14ac:dyDescent="0.15">
      <c r="A71" t="str">
        <f t="shared" si="1"/>
        <v>ORIG-POWER=CHANGE IN PRUDENCY</v>
      </c>
      <c r="B71" s="1" t="s">
        <v>227</v>
      </c>
      <c r="C71" s="1" t="s">
        <v>19</v>
      </c>
      <c r="D71" s="1" t="s">
        <v>20</v>
      </c>
      <c r="E71" s="1" t="s">
        <v>1</v>
      </c>
      <c r="F71" s="6">
        <v>841598.54</v>
      </c>
    </row>
    <row r="72" spans="1:6" x14ac:dyDescent="0.15">
      <c r="A72" t="str">
        <f t="shared" si="1"/>
        <v>ORIG-SPR OPTION=CHANGE IN PRUDENCY</v>
      </c>
      <c r="B72" s="1" t="s">
        <v>228</v>
      </c>
      <c r="C72" s="1" t="s">
        <v>19</v>
      </c>
      <c r="D72" s="1" t="s">
        <v>20</v>
      </c>
      <c r="E72" s="1" t="s">
        <v>1</v>
      </c>
      <c r="F72" s="6">
        <v>0</v>
      </c>
    </row>
    <row r="73" spans="1:6" x14ac:dyDescent="0.15">
      <c r="A73" t="str">
        <f t="shared" si="1"/>
        <v>OTHER-EUROPE=CHANGE IN PRUDENCY</v>
      </c>
      <c r="B73" s="1" t="s">
        <v>230</v>
      </c>
      <c r="C73" s="1" t="s">
        <v>19</v>
      </c>
      <c r="D73" s="1" t="s">
        <v>20</v>
      </c>
      <c r="E73" s="1" t="s">
        <v>1</v>
      </c>
      <c r="F73" s="6">
        <v>0</v>
      </c>
    </row>
    <row r="74" spans="1:6" x14ac:dyDescent="0.15">
      <c r="A74" t="str">
        <f t="shared" si="1"/>
        <v>PAPER=CHANGE IN PRUDENCY</v>
      </c>
      <c r="B74" s="1" t="s">
        <v>231</v>
      </c>
      <c r="C74" s="1" t="s">
        <v>19</v>
      </c>
      <c r="D74" s="1" t="s">
        <v>20</v>
      </c>
      <c r="E74" s="1" t="s">
        <v>1</v>
      </c>
      <c r="F74" s="6">
        <v>0</v>
      </c>
    </row>
    <row r="75" spans="1:6" x14ac:dyDescent="0.15">
      <c r="A75" t="str">
        <f t="shared" si="1"/>
        <v>POWER-EAST=CHANGE IN PRUDENCY</v>
      </c>
      <c r="B75" s="1" t="s">
        <v>235</v>
      </c>
      <c r="C75" s="1" t="s">
        <v>19</v>
      </c>
      <c r="D75" s="1" t="s">
        <v>20</v>
      </c>
      <c r="E75" s="1" t="s">
        <v>1</v>
      </c>
      <c r="F75" s="6">
        <v>0</v>
      </c>
    </row>
    <row r="76" spans="1:6" x14ac:dyDescent="0.15">
      <c r="A76" t="str">
        <f t="shared" si="1"/>
        <v>POWER-GENCO=CHANGE IN PRUDENCY</v>
      </c>
      <c r="B76" s="1" t="s">
        <v>236</v>
      </c>
      <c r="C76" s="1" t="s">
        <v>19</v>
      </c>
      <c r="D76" s="1" t="s">
        <v>20</v>
      </c>
      <c r="E76" s="1" t="s">
        <v>1</v>
      </c>
      <c r="F76" s="6">
        <v>0</v>
      </c>
    </row>
    <row r="77" spans="1:6" x14ac:dyDescent="0.15">
      <c r="A77" t="str">
        <f t="shared" si="1"/>
        <v>POWER-WEST=CHANGE IN PRUDENCY</v>
      </c>
      <c r="B77" s="1" t="s">
        <v>237</v>
      </c>
      <c r="C77" s="1" t="s">
        <v>19</v>
      </c>
      <c r="D77" s="1" t="s">
        <v>20</v>
      </c>
      <c r="E77" s="1" t="s">
        <v>1</v>
      </c>
      <c r="F77" s="6">
        <v>0</v>
      </c>
    </row>
    <row r="78" spans="1:6" x14ac:dyDescent="0.15">
      <c r="A78" t="str">
        <f t="shared" si="1"/>
        <v>SO2=CHANGE IN PRUDENCY</v>
      </c>
      <c r="B78" s="1" t="s">
        <v>238</v>
      </c>
      <c r="C78" s="1" t="s">
        <v>19</v>
      </c>
      <c r="D78" s="1" t="s">
        <v>20</v>
      </c>
      <c r="E78" s="1" t="s">
        <v>1</v>
      </c>
      <c r="F78" s="6">
        <v>0</v>
      </c>
    </row>
    <row r="79" spans="1:6" x14ac:dyDescent="0.15">
      <c r="A79" t="str">
        <f t="shared" si="1"/>
        <v>SO2-INV=CHANGE IN PRUDENCY</v>
      </c>
      <c r="B79" s="1" t="s">
        <v>239</v>
      </c>
      <c r="C79" s="1" t="s">
        <v>19</v>
      </c>
      <c r="D79" s="1" t="s">
        <v>20</v>
      </c>
      <c r="E79" s="1" t="s">
        <v>1</v>
      </c>
      <c r="F79" s="6">
        <v>0</v>
      </c>
    </row>
    <row r="80" spans="1:6" x14ac:dyDescent="0.15">
      <c r="A80" t="str">
        <f t="shared" si="1"/>
        <v>UKGAS-JBLOCKFIN=CHANGE IN PRUDENCY</v>
      </c>
      <c r="B80" s="1" t="s">
        <v>244</v>
      </c>
      <c r="C80" s="1" t="s">
        <v>19</v>
      </c>
      <c r="D80" s="1" t="s">
        <v>20</v>
      </c>
      <c r="E80" s="1" t="s">
        <v>1</v>
      </c>
      <c r="F80" s="6">
        <v>0</v>
      </c>
    </row>
    <row r="81" spans="1:6" x14ac:dyDescent="0.15">
      <c r="A81" t="str">
        <f t="shared" si="1"/>
        <v>WEATHER=CHANGE IN PRUDENCY</v>
      </c>
      <c r="B81" s="1" t="s">
        <v>246</v>
      </c>
      <c r="C81" s="1" t="s">
        <v>19</v>
      </c>
      <c r="D81" s="1" t="s">
        <v>20</v>
      </c>
      <c r="E81" s="1" t="s">
        <v>1</v>
      </c>
      <c r="F81" s="6">
        <v>0</v>
      </c>
    </row>
    <row r="82" spans="1:6" x14ac:dyDescent="0.15">
      <c r="A82" t="str">
        <f t="shared" si="1"/>
        <v>WEST-MGMT=CHANGE IN PRUDENCY</v>
      </c>
      <c r="B82" s="1" t="s">
        <v>247</v>
      </c>
      <c r="C82" s="1" t="s">
        <v>19</v>
      </c>
      <c r="D82" s="1" t="s">
        <v>20</v>
      </c>
      <c r="E82" s="1" t="s">
        <v>1</v>
      </c>
      <c r="F82" s="6">
        <v>0</v>
      </c>
    </row>
    <row r="83" spans="1:6" x14ac:dyDescent="0.15">
      <c r="A83" t="str">
        <f t="shared" si="1"/>
        <v>CROSS COMM=CHANGE IN PRUDENCY</v>
      </c>
      <c r="B83" s="1" t="s">
        <v>55</v>
      </c>
      <c r="C83" s="1" t="s">
        <v>19</v>
      </c>
      <c r="D83" s="1" t="s">
        <v>20</v>
      </c>
      <c r="E83" s="1" t="s">
        <v>1</v>
      </c>
      <c r="F83" s="6">
        <v>0</v>
      </c>
    </row>
    <row r="84" spans="1:6" x14ac:dyDescent="0.15">
      <c r="A84" t="str">
        <f t="shared" si="1"/>
        <v>EES EUROPE=CHANGE IN PRUDENCY</v>
      </c>
      <c r="B84" s="1" t="s">
        <v>248</v>
      </c>
      <c r="C84" s="1" t="s">
        <v>19</v>
      </c>
      <c r="D84" s="1" t="s">
        <v>20</v>
      </c>
      <c r="E84" s="1" t="s">
        <v>1</v>
      </c>
      <c r="F84" s="6">
        <v>0</v>
      </c>
    </row>
    <row r="85" spans="1:6" x14ac:dyDescent="0.15">
      <c r="A85" t="str">
        <f t="shared" si="1"/>
        <v>EMISSIONS=CHANGE IN PRUDENCY</v>
      </c>
      <c r="B85" s="1" t="s">
        <v>67</v>
      </c>
      <c r="C85" s="1" t="s">
        <v>19</v>
      </c>
      <c r="D85" s="1" t="s">
        <v>20</v>
      </c>
      <c r="E85" s="1" t="s">
        <v>1</v>
      </c>
      <c r="F85" s="6">
        <v>0</v>
      </c>
    </row>
    <row r="86" spans="1:6" x14ac:dyDescent="0.15">
      <c r="A86" t="str">
        <f t="shared" si="1"/>
        <v>ENRON EUROPE=CHANGE IN PRUDENCY</v>
      </c>
      <c r="B86" s="1" t="s">
        <v>249</v>
      </c>
      <c r="C86" s="1" t="s">
        <v>19</v>
      </c>
      <c r="D86" s="1" t="s">
        <v>20</v>
      </c>
      <c r="E86" s="1" t="s">
        <v>1</v>
      </c>
      <c r="F86" s="6">
        <v>0</v>
      </c>
    </row>
    <row r="87" spans="1:6" x14ac:dyDescent="0.15">
      <c r="A87" t="str">
        <f t="shared" si="1"/>
        <v>EUROPEAN TRADING=CHANGE IN PRUDENCY</v>
      </c>
      <c r="B87" s="1" t="s">
        <v>250</v>
      </c>
      <c r="C87" s="1" t="s">
        <v>19</v>
      </c>
      <c r="D87" s="1" t="s">
        <v>20</v>
      </c>
      <c r="E87" s="1" t="s">
        <v>1</v>
      </c>
      <c r="F87" s="6">
        <v>67299989.920000002</v>
      </c>
    </row>
    <row r="88" spans="1:6" x14ac:dyDescent="0.15">
      <c r="A88" t="str">
        <f t="shared" si="1"/>
        <v>FINANCIAL TRADING=CHANGE IN PRUDENCY</v>
      </c>
      <c r="B88" s="1" t="s">
        <v>251</v>
      </c>
      <c r="C88" s="1" t="s">
        <v>19</v>
      </c>
      <c r="D88" s="1" t="s">
        <v>20</v>
      </c>
      <c r="E88" s="1" t="s">
        <v>1</v>
      </c>
      <c r="F88" s="6">
        <v>0</v>
      </c>
    </row>
    <row r="89" spans="1:6" x14ac:dyDescent="0.15">
      <c r="A89" t="str">
        <f t="shared" si="1"/>
        <v>GAS-CONSOL-ALL=CHANGE IN PRUDENCY</v>
      </c>
      <c r="B89" s="1" t="s">
        <v>93</v>
      </c>
      <c r="C89" s="1" t="s">
        <v>19</v>
      </c>
      <c r="D89" s="1" t="s">
        <v>20</v>
      </c>
      <c r="E89" s="1" t="s">
        <v>1</v>
      </c>
      <c r="F89" s="6">
        <v>0</v>
      </c>
    </row>
    <row r="90" spans="1:6" x14ac:dyDescent="0.15">
      <c r="A90" t="str">
        <f t="shared" si="1"/>
        <v>GAS-CONSOL-CAN=CHANGE IN PRUDENCY</v>
      </c>
      <c r="B90" s="1" t="s">
        <v>94</v>
      </c>
      <c r="C90" s="1" t="s">
        <v>19</v>
      </c>
      <c r="D90" s="1" t="s">
        <v>20</v>
      </c>
      <c r="E90" s="1" t="s">
        <v>1</v>
      </c>
      <c r="F90" s="6">
        <v>0</v>
      </c>
    </row>
    <row r="91" spans="1:6" x14ac:dyDescent="0.15">
      <c r="A91" t="str">
        <f t="shared" si="1"/>
        <v>GAS-CONSOL-US=CHANGE IN PRUDENCY</v>
      </c>
      <c r="B91" s="1" t="s">
        <v>95</v>
      </c>
      <c r="C91" s="1" t="s">
        <v>19</v>
      </c>
      <c r="D91" s="1" t="s">
        <v>20</v>
      </c>
      <c r="E91" s="1" t="s">
        <v>1</v>
      </c>
      <c r="F91" s="6">
        <v>0</v>
      </c>
    </row>
    <row r="92" spans="1:6" x14ac:dyDescent="0.15">
      <c r="A92" t="str">
        <f t="shared" si="1"/>
        <v>POWER=CHANGE IN PRUDENCY</v>
      </c>
      <c r="B92" s="1" t="s">
        <v>232</v>
      </c>
      <c r="C92" s="1" t="s">
        <v>19</v>
      </c>
      <c r="D92" s="1" t="s">
        <v>20</v>
      </c>
      <c r="E92" s="1" t="s">
        <v>1</v>
      </c>
      <c r="F92" s="6">
        <v>0</v>
      </c>
    </row>
    <row r="93" spans="1:6" x14ac:dyDescent="0.15">
      <c r="A93" t="str">
        <f t="shared" si="1"/>
        <v>POWER EAST &amp; GENCO=CHANGE IN PRUDENCY</v>
      </c>
      <c r="B93" s="1" t="s">
        <v>233</v>
      </c>
      <c r="C93" s="1" t="s">
        <v>19</v>
      </c>
      <c r="D93" s="1" t="s">
        <v>20</v>
      </c>
      <c r="E93" s="1" t="s">
        <v>1</v>
      </c>
      <c r="F93" s="6">
        <v>0</v>
      </c>
    </row>
    <row r="94" spans="1:6" x14ac:dyDescent="0.15">
      <c r="A94" t="str">
        <f t="shared" si="1"/>
        <v>SOUTHERN CONE GAS=CHANGE IN PRUDENCY</v>
      </c>
      <c r="B94" s="1" t="s">
        <v>242</v>
      </c>
      <c r="C94" s="1" t="s">
        <v>19</v>
      </c>
      <c r="D94" s="1" t="s">
        <v>20</v>
      </c>
      <c r="E94" s="1" t="s">
        <v>1</v>
      </c>
      <c r="F94" s="6">
        <v>0</v>
      </c>
    </row>
    <row r="95" spans="1:6" x14ac:dyDescent="0.15">
      <c r="A95" t="str">
        <f t="shared" si="1"/>
        <v>SOUTHERN CONE POWER=CHANGE IN PRUDENCY</v>
      </c>
      <c r="B95" s="1" t="s">
        <v>243</v>
      </c>
      <c r="C95" s="1" t="s">
        <v>19</v>
      </c>
      <c r="D95" s="1" t="s">
        <v>20</v>
      </c>
      <c r="E95" s="1" t="s">
        <v>1</v>
      </c>
      <c r="F95" s="6">
        <v>0</v>
      </c>
    </row>
    <row r="96" spans="1:6" x14ac:dyDescent="0.15">
      <c r="A96" t="str">
        <f t="shared" si="1"/>
        <v>ARG-FT=CREDIT RESERVE</v>
      </c>
      <c r="B96" s="1" t="s">
        <v>18</v>
      </c>
      <c r="C96" s="1" t="s">
        <v>19</v>
      </c>
      <c r="D96" s="1" t="s">
        <v>20</v>
      </c>
      <c r="E96" s="1" t="s">
        <v>21</v>
      </c>
      <c r="F96" s="6">
        <v>0</v>
      </c>
    </row>
    <row r="97" spans="1:6" x14ac:dyDescent="0.15">
      <c r="A97" t="str">
        <f t="shared" si="1"/>
        <v>AUSTRALIA=CREDIT RESERVE</v>
      </c>
      <c r="B97" s="1" t="s">
        <v>41</v>
      </c>
      <c r="C97" s="1" t="s">
        <v>19</v>
      </c>
      <c r="D97" s="1" t="s">
        <v>20</v>
      </c>
      <c r="E97" s="1" t="s">
        <v>21</v>
      </c>
      <c r="F97" s="6">
        <v>0</v>
      </c>
    </row>
    <row r="98" spans="1:6" x14ac:dyDescent="0.15">
      <c r="A98" t="str">
        <f t="shared" si="1"/>
        <v>BRAZIL-POWER=CREDIT RESERVE</v>
      </c>
      <c r="B98" s="1" t="s">
        <v>48</v>
      </c>
      <c r="C98" s="1" t="s">
        <v>19</v>
      </c>
      <c r="D98" s="1" t="s">
        <v>20</v>
      </c>
      <c r="E98" s="1" t="s">
        <v>21</v>
      </c>
      <c r="F98" s="6">
        <v>0</v>
      </c>
    </row>
    <row r="99" spans="1:6" x14ac:dyDescent="0.15">
      <c r="A99" t="str">
        <f t="shared" si="1"/>
        <v>COAL=CREDIT RESERVE</v>
      </c>
      <c r="B99" s="1" t="s">
        <v>53</v>
      </c>
      <c r="C99" s="1" t="s">
        <v>19</v>
      </c>
      <c r="D99" s="1" t="s">
        <v>20</v>
      </c>
      <c r="E99" s="1" t="s">
        <v>21</v>
      </c>
      <c r="F99" s="6">
        <v>0</v>
      </c>
    </row>
    <row r="100" spans="1:6" x14ac:dyDescent="0.15">
      <c r="A100" t="str">
        <f t="shared" si="1"/>
        <v>CROSS COMM-GAS=CREDIT RESERVE</v>
      </c>
      <c r="B100" s="1" t="s">
        <v>56</v>
      </c>
      <c r="C100" s="1" t="s">
        <v>19</v>
      </c>
      <c r="D100" s="1" t="s">
        <v>20</v>
      </c>
      <c r="E100" s="1" t="s">
        <v>21</v>
      </c>
      <c r="F100" s="6">
        <v>0</v>
      </c>
    </row>
    <row r="101" spans="1:6" x14ac:dyDescent="0.15">
      <c r="A101" t="str">
        <f t="shared" si="1"/>
        <v>CROSS COMM-POWER=CREDIT RESERVE</v>
      </c>
      <c r="B101" s="1" t="s">
        <v>58</v>
      </c>
      <c r="C101" s="1" t="s">
        <v>19</v>
      </c>
      <c r="D101" s="1" t="s">
        <v>20</v>
      </c>
      <c r="E101" s="1" t="s">
        <v>21</v>
      </c>
      <c r="F101" s="6">
        <v>0</v>
      </c>
    </row>
    <row r="102" spans="1:6" x14ac:dyDescent="0.15">
      <c r="A102" t="str">
        <f t="shared" si="1"/>
        <v>EMISSIONS-IR-HEDGE=CREDIT RESERVE</v>
      </c>
      <c r="B102" s="1" t="s">
        <v>68</v>
      </c>
      <c r="C102" s="1" t="s">
        <v>19</v>
      </c>
      <c r="D102" s="1" t="s">
        <v>20</v>
      </c>
      <c r="E102" s="1" t="s">
        <v>21</v>
      </c>
      <c r="F102" s="6">
        <v>0</v>
      </c>
    </row>
    <row r="103" spans="1:6" x14ac:dyDescent="0.15">
      <c r="A103" t="str">
        <f t="shared" si="1"/>
        <v>ESA-GAS-BOLIVIA=CREDIT RESERVE</v>
      </c>
      <c r="B103" s="1" t="s">
        <v>74</v>
      </c>
      <c r="C103" s="1" t="s">
        <v>19</v>
      </c>
      <c r="D103" s="1" t="s">
        <v>20</v>
      </c>
      <c r="E103" s="1" t="s">
        <v>21</v>
      </c>
      <c r="F103" s="6">
        <v>0</v>
      </c>
    </row>
    <row r="104" spans="1:6" x14ac:dyDescent="0.15">
      <c r="A104" t="str">
        <f t="shared" si="1"/>
        <v>ESA-SOCONE GAS=CREDIT RESERVE</v>
      </c>
      <c r="B104" s="1" t="s">
        <v>75</v>
      </c>
      <c r="C104" s="1" t="s">
        <v>19</v>
      </c>
      <c r="D104" s="1" t="s">
        <v>20</v>
      </c>
      <c r="E104" s="1" t="s">
        <v>21</v>
      </c>
      <c r="F104" s="6">
        <v>0</v>
      </c>
    </row>
    <row r="105" spans="1:6" x14ac:dyDescent="0.15">
      <c r="A105" t="str">
        <f t="shared" si="1"/>
        <v>ESA-TBS CRUDE=CREDIT RESERVE</v>
      </c>
      <c r="B105" s="1" t="s">
        <v>76</v>
      </c>
      <c r="C105" s="1" t="s">
        <v>19</v>
      </c>
      <c r="D105" s="1" t="s">
        <v>20</v>
      </c>
      <c r="E105" s="1" t="s">
        <v>21</v>
      </c>
      <c r="F105" s="6">
        <v>0</v>
      </c>
    </row>
    <row r="106" spans="1:6" x14ac:dyDescent="0.15">
      <c r="A106" t="str">
        <f t="shared" si="1"/>
        <v>ESA-TBS GAS=CREDIT RESERVE</v>
      </c>
      <c r="B106" s="1" t="s">
        <v>77</v>
      </c>
      <c r="C106" s="1" t="s">
        <v>19</v>
      </c>
      <c r="D106" s="1" t="s">
        <v>20</v>
      </c>
      <c r="E106" s="1" t="s">
        <v>21</v>
      </c>
      <c r="F106" s="6">
        <v>0</v>
      </c>
    </row>
    <row r="107" spans="1:6" x14ac:dyDescent="0.15">
      <c r="A107" t="str">
        <f t="shared" si="1"/>
        <v>LUMBER=CREDIT RESERVE</v>
      </c>
      <c r="B107" s="1" t="s">
        <v>152</v>
      </c>
      <c r="C107" s="1" t="s">
        <v>19</v>
      </c>
      <c r="D107" s="1" t="s">
        <v>20</v>
      </c>
      <c r="E107" s="1" t="s">
        <v>21</v>
      </c>
      <c r="F107" s="6">
        <v>0</v>
      </c>
    </row>
    <row r="108" spans="1:6" x14ac:dyDescent="0.15">
      <c r="A108" t="str">
        <f t="shared" si="1"/>
        <v>NOX=CREDIT RESERVE</v>
      </c>
      <c r="B108" s="1" t="s">
        <v>223</v>
      </c>
      <c r="C108" s="1" t="s">
        <v>19</v>
      </c>
      <c r="D108" s="1" t="s">
        <v>20</v>
      </c>
      <c r="E108" s="1" t="s">
        <v>21</v>
      </c>
      <c r="F108" s="6">
        <v>0</v>
      </c>
    </row>
    <row r="109" spans="1:6" x14ac:dyDescent="0.15">
      <c r="A109" t="str">
        <f t="shared" si="1"/>
        <v>NOX-INV=CREDIT RESERVE</v>
      </c>
      <c r="B109" s="1" t="s">
        <v>224</v>
      </c>
      <c r="C109" s="1" t="s">
        <v>19</v>
      </c>
      <c r="D109" s="1" t="s">
        <v>20</v>
      </c>
      <c r="E109" s="1" t="s">
        <v>21</v>
      </c>
      <c r="F109" s="6">
        <v>0</v>
      </c>
    </row>
    <row r="110" spans="1:6" x14ac:dyDescent="0.15">
      <c r="A110" t="str">
        <f t="shared" si="1"/>
        <v>PAPER=CREDIT RESERVE</v>
      </c>
      <c r="B110" s="1" t="s">
        <v>231</v>
      </c>
      <c r="C110" s="1" t="s">
        <v>19</v>
      </c>
      <c r="D110" s="1" t="s">
        <v>20</v>
      </c>
      <c r="E110" s="1" t="s">
        <v>21</v>
      </c>
      <c r="F110" s="6">
        <v>835000</v>
      </c>
    </row>
    <row r="111" spans="1:6" x14ac:dyDescent="0.15">
      <c r="A111" t="str">
        <f t="shared" si="1"/>
        <v>SO2=CREDIT RESERVE</v>
      </c>
      <c r="B111" s="1" t="s">
        <v>238</v>
      </c>
      <c r="C111" s="1" t="s">
        <v>19</v>
      </c>
      <c r="D111" s="1" t="s">
        <v>20</v>
      </c>
      <c r="E111" s="1" t="s">
        <v>21</v>
      </c>
      <c r="F111" s="6">
        <v>0</v>
      </c>
    </row>
    <row r="112" spans="1:6" x14ac:dyDescent="0.15">
      <c r="A112" t="str">
        <f t="shared" si="1"/>
        <v>SO2-INV=CREDIT RESERVE</v>
      </c>
      <c r="B112" s="1" t="s">
        <v>239</v>
      </c>
      <c r="C112" s="1" t="s">
        <v>19</v>
      </c>
      <c r="D112" s="1" t="s">
        <v>20</v>
      </c>
      <c r="E112" s="1" t="s">
        <v>21</v>
      </c>
      <c r="F112" s="6">
        <v>0</v>
      </c>
    </row>
    <row r="113" spans="1:6" x14ac:dyDescent="0.15">
      <c r="A113" t="str">
        <f t="shared" si="1"/>
        <v>WEATHER=CREDIT RESERVE</v>
      </c>
      <c r="B113" s="1" t="s">
        <v>246</v>
      </c>
      <c r="C113" s="1" t="s">
        <v>19</v>
      </c>
      <c r="D113" s="1" t="s">
        <v>20</v>
      </c>
      <c r="E113" s="1" t="s">
        <v>21</v>
      </c>
      <c r="F113" s="6">
        <v>0</v>
      </c>
    </row>
    <row r="114" spans="1:6" x14ac:dyDescent="0.15">
      <c r="A114" t="str">
        <f t="shared" si="1"/>
        <v>CROSS COMM=CREDIT RESERVE</v>
      </c>
      <c r="B114" s="1" t="s">
        <v>55</v>
      </c>
      <c r="C114" s="1" t="s">
        <v>19</v>
      </c>
      <c r="D114" s="1" t="s">
        <v>20</v>
      </c>
      <c r="E114" s="1" t="s">
        <v>21</v>
      </c>
      <c r="F114" s="6">
        <v>0</v>
      </c>
    </row>
    <row r="115" spans="1:6" x14ac:dyDescent="0.15">
      <c r="A115" t="str">
        <f t="shared" si="1"/>
        <v>EMISSIONS=CREDIT RESERVE</v>
      </c>
      <c r="B115" s="1" t="s">
        <v>67</v>
      </c>
      <c r="C115" s="1" t="s">
        <v>19</v>
      </c>
      <c r="D115" s="1" t="s">
        <v>20</v>
      </c>
      <c r="E115" s="1" t="s">
        <v>21</v>
      </c>
      <c r="F115" s="6">
        <v>0</v>
      </c>
    </row>
    <row r="116" spans="1:6" x14ac:dyDescent="0.15">
      <c r="A116" t="str">
        <f t="shared" si="1"/>
        <v>SOUTHERN CONE GAS=CREDIT RESERVE</v>
      </c>
      <c r="B116" s="1" t="s">
        <v>242</v>
      </c>
      <c r="C116" s="1" t="s">
        <v>19</v>
      </c>
      <c r="D116" s="1" t="s">
        <v>20</v>
      </c>
      <c r="E116" s="1" t="s">
        <v>21</v>
      </c>
      <c r="F116" s="6">
        <v>0</v>
      </c>
    </row>
    <row r="117" spans="1:6" x14ac:dyDescent="0.15">
      <c r="A117" t="str">
        <f t="shared" si="1"/>
        <v>SOUTHERN CONE POWER=CREDIT RESERVE</v>
      </c>
      <c r="B117" s="1" t="s">
        <v>243</v>
      </c>
      <c r="C117" s="1" t="s">
        <v>19</v>
      </c>
      <c r="D117" s="1" t="s">
        <v>20</v>
      </c>
      <c r="E117" s="1" t="s">
        <v>21</v>
      </c>
      <c r="F117" s="6">
        <v>0</v>
      </c>
    </row>
    <row r="118" spans="1:6" x14ac:dyDescent="0.15">
      <c r="A118" t="str">
        <f t="shared" si="1"/>
        <v>ARG-FT=DPR REPORT P&amp;L</v>
      </c>
      <c r="B118" s="1" t="s">
        <v>18</v>
      </c>
      <c r="C118" s="1" t="s">
        <v>19</v>
      </c>
      <c r="D118" s="1" t="s">
        <v>20</v>
      </c>
      <c r="E118" s="1" t="s">
        <v>22</v>
      </c>
      <c r="F118" s="6">
        <v>169059</v>
      </c>
    </row>
    <row r="119" spans="1:6" x14ac:dyDescent="0.15">
      <c r="A119" t="str">
        <f t="shared" si="1"/>
        <v>ARG-IM=DPR REPORT P&amp;L</v>
      </c>
      <c r="B119" s="1" t="s">
        <v>37</v>
      </c>
      <c r="C119" s="1" t="s">
        <v>19</v>
      </c>
      <c r="D119" s="1" t="s">
        <v>20</v>
      </c>
      <c r="E119" s="1" t="s">
        <v>22</v>
      </c>
      <c r="F119" s="6">
        <v>-27874.9</v>
      </c>
    </row>
    <row r="120" spans="1:6" x14ac:dyDescent="0.15">
      <c r="A120" t="str">
        <f t="shared" si="1"/>
        <v>ARG-POWER=DPR REPORT P&amp;L</v>
      </c>
      <c r="B120" s="1" t="s">
        <v>38</v>
      </c>
      <c r="C120" s="1" t="s">
        <v>19</v>
      </c>
      <c r="D120" s="1" t="s">
        <v>20</v>
      </c>
      <c r="E120" s="1" t="s">
        <v>22</v>
      </c>
      <c r="F120" s="6">
        <v>-112832.19951936</v>
      </c>
    </row>
    <row r="121" spans="1:6" x14ac:dyDescent="0.15">
      <c r="A121" t="str">
        <f t="shared" si="1"/>
        <v>AUSTRALIA=DPR REPORT P&amp;L</v>
      </c>
      <c r="B121" s="1" t="s">
        <v>41</v>
      </c>
      <c r="C121" s="1" t="s">
        <v>19</v>
      </c>
      <c r="D121" s="1" t="s">
        <v>20</v>
      </c>
      <c r="E121" s="1" t="s">
        <v>22</v>
      </c>
      <c r="F121" s="6">
        <v>236598.6</v>
      </c>
    </row>
    <row r="122" spans="1:6" x14ac:dyDescent="0.15">
      <c r="A122" t="str">
        <f t="shared" si="1"/>
        <v>BRAZIL-POWER=DPR REPORT P&amp;L</v>
      </c>
      <c r="B122" s="1" t="s">
        <v>48</v>
      </c>
      <c r="C122" s="1" t="s">
        <v>19</v>
      </c>
      <c r="D122" s="1" t="s">
        <v>20</v>
      </c>
      <c r="E122" s="1" t="s">
        <v>22</v>
      </c>
      <c r="F122" s="6">
        <v>479449</v>
      </c>
    </row>
    <row r="123" spans="1:6" x14ac:dyDescent="0.15">
      <c r="A123" t="str">
        <f t="shared" si="1"/>
        <v>BROADBAND=DPR REPORT P&amp;L</v>
      </c>
      <c r="B123" s="1" t="s">
        <v>49</v>
      </c>
      <c r="C123" s="1" t="s">
        <v>19</v>
      </c>
      <c r="D123" s="1" t="s">
        <v>20</v>
      </c>
      <c r="E123" s="1" t="s">
        <v>22</v>
      </c>
      <c r="F123" s="6">
        <v>-1882904.55999997</v>
      </c>
    </row>
    <row r="124" spans="1:6" x14ac:dyDescent="0.15">
      <c r="A124" t="str">
        <f t="shared" si="1"/>
        <v>CAPITAL-PORTFOLIO-ESB-ENE=DPR REPORT P&amp;L</v>
      </c>
      <c r="B124" s="1" t="s">
        <v>52</v>
      </c>
      <c r="C124" s="1" t="s">
        <v>19</v>
      </c>
      <c r="D124" s="1" t="s">
        <v>20</v>
      </c>
      <c r="E124" s="1" t="s">
        <v>22</v>
      </c>
      <c r="F124" s="6">
        <v>0</v>
      </c>
    </row>
    <row r="125" spans="1:6" x14ac:dyDescent="0.15">
      <c r="A125" t="str">
        <f t="shared" si="1"/>
        <v>COAL=DPR REPORT P&amp;L</v>
      </c>
      <c r="B125" s="1" t="s">
        <v>53</v>
      </c>
      <c r="C125" s="1" t="s">
        <v>19</v>
      </c>
      <c r="D125" s="1" t="s">
        <v>20</v>
      </c>
      <c r="E125" s="1" t="s">
        <v>22</v>
      </c>
      <c r="F125" s="6">
        <v>7078776.75</v>
      </c>
    </row>
    <row r="126" spans="1:6" x14ac:dyDescent="0.15">
      <c r="A126" t="str">
        <f t="shared" si="1"/>
        <v>COSTFUNDS=DPR REPORT P&amp;L</v>
      </c>
      <c r="B126" s="1" t="s">
        <v>54</v>
      </c>
      <c r="C126" s="1" t="s">
        <v>19</v>
      </c>
      <c r="D126" s="1" t="s">
        <v>20</v>
      </c>
      <c r="E126" s="1" t="s">
        <v>22</v>
      </c>
      <c r="F126" s="6">
        <v>-2530436.16</v>
      </c>
    </row>
    <row r="127" spans="1:6" x14ac:dyDescent="0.15">
      <c r="A127" t="str">
        <f t="shared" si="1"/>
        <v>CROSS COMM-GAS=DPR REPORT P&amp;L</v>
      </c>
      <c r="B127" s="1" t="s">
        <v>56</v>
      </c>
      <c r="C127" s="1" t="s">
        <v>19</v>
      </c>
      <c r="D127" s="1" t="s">
        <v>20</v>
      </c>
      <c r="E127" s="1" t="s">
        <v>22</v>
      </c>
      <c r="F127" s="6">
        <v>7458303.04</v>
      </c>
    </row>
    <row r="128" spans="1:6" x14ac:dyDescent="0.15">
      <c r="A128" t="str">
        <f t="shared" si="1"/>
        <v>CROSS COMM-LIQUIDS=DPR REPORT P&amp;L</v>
      </c>
      <c r="B128" s="1" t="s">
        <v>57</v>
      </c>
      <c r="C128" s="1" t="s">
        <v>19</v>
      </c>
      <c r="D128" s="1" t="s">
        <v>20</v>
      </c>
      <c r="E128" s="1" t="s">
        <v>22</v>
      </c>
      <c r="F128" s="6">
        <v>99835</v>
      </c>
    </row>
    <row r="129" spans="1:6" x14ac:dyDescent="0.15">
      <c r="A129" t="str">
        <f t="shared" si="1"/>
        <v>CROSS COMM-POWER=DPR REPORT P&amp;L</v>
      </c>
      <c r="B129" s="1" t="s">
        <v>58</v>
      </c>
      <c r="C129" s="1" t="s">
        <v>19</v>
      </c>
      <c r="D129" s="1" t="s">
        <v>20</v>
      </c>
      <c r="E129" s="1" t="s">
        <v>22</v>
      </c>
      <c r="F129" s="6">
        <v>-205237.68</v>
      </c>
    </row>
    <row r="130" spans="1:6" x14ac:dyDescent="0.15">
      <c r="A130" t="str">
        <f t="shared" si="1"/>
        <v>DEBTTRADING=DPR REPORT P&amp;L</v>
      </c>
      <c r="B130" s="1" t="s">
        <v>59</v>
      </c>
      <c r="C130" s="1" t="s">
        <v>19</v>
      </c>
      <c r="D130" s="1" t="s">
        <v>20</v>
      </c>
      <c r="E130" s="1" t="s">
        <v>22</v>
      </c>
      <c r="F130" s="6">
        <v>1059236.3500000001</v>
      </c>
    </row>
    <row r="131" spans="1:6" x14ac:dyDescent="0.15">
      <c r="A131" t="str">
        <f t="shared" ref="A131:A194" si="2">B131&amp;"="&amp;E131</f>
        <v>EBS-ADVERTISING=DPR REPORT P&amp;L</v>
      </c>
      <c r="B131" s="1" t="s">
        <v>60</v>
      </c>
      <c r="C131" s="1" t="s">
        <v>19</v>
      </c>
      <c r="D131" s="1" t="s">
        <v>20</v>
      </c>
      <c r="E131" s="1" t="s">
        <v>22</v>
      </c>
      <c r="F131" s="6">
        <v>0</v>
      </c>
    </row>
    <row r="132" spans="1:6" x14ac:dyDescent="0.15">
      <c r="A132" t="str">
        <f t="shared" si="2"/>
        <v>EES GAS=DPR REPORT P&amp;L</v>
      </c>
      <c r="B132" s="1" t="s">
        <v>63</v>
      </c>
      <c r="C132" s="1" t="s">
        <v>19</v>
      </c>
      <c r="D132" s="1" t="s">
        <v>20</v>
      </c>
      <c r="E132" s="1" t="s">
        <v>22</v>
      </c>
      <c r="F132" s="6">
        <v>10151085.5</v>
      </c>
    </row>
    <row r="133" spans="1:6" x14ac:dyDescent="0.15">
      <c r="A133" t="str">
        <f t="shared" si="2"/>
        <v>EES PWR EAST=DPR REPORT P&amp;L</v>
      </c>
      <c r="B133" s="1" t="s">
        <v>65</v>
      </c>
      <c r="C133" s="1" t="s">
        <v>19</v>
      </c>
      <c r="D133" s="1" t="s">
        <v>20</v>
      </c>
      <c r="E133" s="1" t="s">
        <v>22</v>
      </c>
      <c r="F133" s="6">
        <v>23774466.4774452</v>
      </c>
    </row>
    <row r="134" spans="1:6" x14ac:dyDescent="0.15">
      <c r="A134" t="str">
        <f t="shared" si="2"/>
        <v>EES PWR WEST=DPR REPORT P&amp;L</v>
      </c>
      <c r="B134" s="1" t="s">
        <v>66</v>
      </c>
      <c r="C134" s="1" t="s">
        <v>19</v>
      </c>
      <c r="D134" s="1" t="s">
        <v>20</v>
      </c>
      <c r="E134" s="1" t="s">
        <v>22</v>
      </c>
      <c r="F134" s="6">
        <v>16863469.23</v>
      </c>
    </row>
    <row r="135" spans="1:6" x14ac:dyDescent="0.15">
      <c r="A135" t="str">
        <f t="shared" si="2"/>
        <v>EMISSIONS-IR-HEDGE=DPR REPORT P&amp;L</v>
      </c>
      <c r="B135" s="1" t="s">
        <v>68</v>
      </c>
      <c r="C135" s="1" t="s">
        <v>19</v>
      </c>
      <c r="D135" s="1" t="s">
        <v>20</v>
      </c>
      <c r="E135" s="1" t="s">
        <v>22</v>
      </c>
      <c r="F135" s="6">
        <v>-122906.46</v>
      </c>
    </row>
    <row r="136" spans="1:6" x14ac:dyDescent="0.15">
      <c r="A136" t="str">
        <f t="shared" si="2"/>
        <v>ENRONEUR-HEDGES=DPR REPORT P&amp;L</v>
      </c>
      <c r="B136" s="1" t="s">
        <v>69</v>
      </c>
      <c r="C136" s="1" t="s">
        <v>19</v>
      </c>
      <c r="D136" s="1" t="s">
        <v>20</v>
      </c>
      <c r="E136" s="1" t="s">
        <v>22</v>
      </c>
      <c r="F136" s="6">
        <v>0</v>
      </c>
    </row>
    <row r="137" spans="1:6" x14ac:dyDescent="0.15">
      <c r="A137" t="str">
        <f t="shared" si="2"/>
        <v>ENRONEUR-PRIVATE=DPR REPORT P&amp;L</v>
      </c>
      <c r="B137" s="1" t="s">
        <v>71</v>
      </c>
      <c r="C137" s="1" t="s">
        <v>19</v>
      </c>
      <c r="D137" s="1" t="s">
        <v>20</v>
      </c>
      <c r="E137" s="1" t="s">
        <v>22</v>
      </c>
      <c r="F137" s="6">
        <v>0</v>
      </c>
    </row>
    <row r="138" spans="1:6" x14ac:dyDescent="0.15">
      <c r="A138" t="str">
        <f t="shared" si="2"/>
        <v>ENRONEUR-PUBLIC=DPR REPORT P&amp;L</v>
      </c>
      <c r="B138" s="1" t="s">
        <v>72</v>
      </c>
      <c r="C138" s="1" t="s">
        <v>19</v>
      </c>
      <c r="D138" s="1" t="s">
        <v>20</v>
      </c>
      <c r="E138" s="1" t="s">
        <v>22</v>
      </c>
      <c r="F138" s="6">
        <v>1226898.53</v>
      </c>
    </row>
    <row r="139" spans="1:6" x14ac:dyDescent="0.15">
      <c r="A139" t="str">
        <f t="shared" si="2"/>
        <v>EQUITYTRADING=DPR REPORT P&amp;L</v>
      </c>
      <c r="B139" s="1" t="s">
        <v>73</v>
      </c>
      <c r="C139" s="1" t="s">
        <v>19</v>
      </c>
      <c r="D139" s="1" t="s">
        <v>20</v>
      </c>
      <c r="E139" s="1" t="s">
        <v>22</v>
      </c>
      <c r="F139" s="6">
        <v>8860436.3100000005</v>
      </c>
    </row>
    <row r="140" spans="1:6" x14ac:dyDescent="0.15">
      <c r="A140" t="str">
        <f t="shared" si="2"/>
        <v>ESA-GAS-BOLIVIA=DPR REPORT P&amp;L</v>
      </c>
      <c r="B140" s="1" t="s">
        <v>74</v>
      </c>
      <c r="C140" s="1" t="s">
        <v>19</v>
      </c>
      <c r="D140" s="1" t="s">
        <v>20</v>
      </c>
      <c r="E140" s="1" t="s">
        <v>22</v>
      </c>
      <c r="F140" s="6">
        <v>-39783</v>
      </c>
    </row>
    <row r="141" spans="1:6" x14ac:dyDescent="0.15">
      <c r="A141" t="str">
        <f t="shared" si="2"/>
        <v>ESA-SOCONE GAS=DPR REPORT P&amp;L</v>
      </c>
      <c r="B141" s="1" t="s">
        <v>75</v>
      </c>
      <c r="C141" s="1" t="s">
        <v>19</v>
      </c>
      <c r="D141" s="1" t="s">
        <v>20</v>
      </c>
      <c r="E141" s="1" t="s">
        <v>22</v>
      </c>
      <c r="F141" s="6">
        <v>137076</v>
      </c>
    </row>
    <row r="142" spans="1:6" x14ac:dyDescent="0.15">
      <c r="A142" t="str">
        <f t="shared" si="2"/>
        <v>ESA-TBS CRUDE=DPR REPORT P&amp;L</v>
      </c>
      <c r="B142" s="1" t="s">
        <v>76</v>
      </c>
      <c r="C142" s="1" t="s">
        <v>19</v>
      </c>
      <c r="D142" s="1" t="s">
        <v>20</v>
      </c>
      <c r="E142" s="1" t="s">
        <v>22</v>
      </c>
      <c r="F142" s="6">
        <v>-342344</v>
      </c>
    </row>
    <row r="143" spans="1:6" x14ac:dyDescent="0.15">
      <c r="A143" t="str">
        <f t="shared" si="2"/>
        <v>ESA-TBS GAS=DPR REPORT P&amp;L</v>
      </c>
      <c r="B143" s="1" t="s">
        <v>77</v>
      </c>
      <c r="C143" s="1" t="s">
        <v>19</v>
      </c>
      <c r="D143" s="1" t="s">
        <v>20</v>
      </c>
      <c r="E143" s="1" t="s">
        <v>22</v>
      </c>
      <c r="F143" s="6">
        <v>64</v>
      </c>
    </row>
    <row r="144" spans="1:6" x14ac:dyDescent="0.15">
      <c r="A144" t="str">
        <f t="shared" si="2"/>
        <v>EUR-ENRONMETALS=DPR REPORT P&amp;L</v>
      </c>
      <c r="B144" s="1" t="s">
        <v>78</v>
      </c>
      <c r="C144" s="1" t="s">
        <v>19</v>
      </c>
      <c r="D144" s="1" t="s">
        <v>20</v>
      </c>
      <c r="E144" s="1" t="s">
        <v>22</v>
      </c>
      <c r="F144" s="6">
        <v>21233000</v>
      </c>
    </row>
    <row r="145" spans="1:6" x14ac:dyDescent="0.15">
      <c r="A145" t="str">
        <f t="shared" si="2"/>
        <v>EURO-EES-EDG=DPR REPORT P&amp;L</v>
      </c>
      <c r="B145" s="1" t="s">
        <v>79</v>
      </c>
      <c r="C145" s="1" t="s">
        <v>19</v>
      </c>
      <c r="D145" s="1" t="s">
        <v>20</v>
      </c>
      <c r="E145" s="1" t="s">
        <v>22</v>
      </c>
      <c r="F145" s="6">
        <v>-350094.81</v>
      </c>
    </row>
    <row r="146" spans="1:6" x14ac:dyDescent="0.15">
      <c r="A146" t="str">
        <f t="shared" si="2"/>
        <v>EURO-EES-EDP=DPR REPORT P&amp;L</v>
      </c>
      <c r="B146" s="1" t="s">
        <v>80</v>
      </c>
      <c r="C146" s="1" t="s">
        <v>19</v>
      </c>
      <c r="D146" s="1" t="s">
        <v>20</v>
      </c>
      <c r="E146" s="1" t="s">
        <v>22</v>
      </c>
      <c r="F146" s="6">
        <v>4159750.14</v>
      </c>
    </row>
    <row r="147" spans="1:6" x14ac:dyDescent="0.15">
      <c r="A147" t="str">
        <f t="shared" si="2"/>
        <v>EURO-EES-EES=DPR REPORT P&amp;L</v>
      </c>
      <c r="B147" s="1" t="s">
        <v>81</v>
      </c>
      <c r="C147" s="1" t="s">
        <v>19</v>
      </c>
      <c r="D147" s="1" t="s">
        <v>20</v>
      </c>
      <c r="E147" s="1" t="s">
        <v>22</v>
      </c>
      <c r="F147" s="6">
        <v>0</v>
      </c>
    </row>
    <row r="148" spans="1:6" x14ac:dyDescent="0.15">
      <c r="A148" t="str">
        <f t="shared" si="2"/>
        <v>EUROTRAD-CONT POWER=DPR REPORT P&amp;L</v>
      </c>
      <c r="B148" s="1" t="s">
        <v>83</v>
      </c>
      <c r="C148" s="1" t="s">
        <v>19</v>
      </c>
      <c r="D148" s="1" t="s">
        <v>20</v>
      </c>
      <c r="E148" s="1" t="s">
        <v>22</v>
      </c>
      <c r="F148" s="6">
        <v>40667089.469999999</v>
      </c>
    </row>
    <row r="149" spans="1:6" x14ac:dyDescent="0.15">
      <c r="A149" t="str">
        <f t="shared" si="2"/>
        <v>EUROTRAD-ENRON CREDIT=DPR REPORT P&amp;L</v>
      </c>
      <c r="B149" s="1" t="s">
        <v>84</v>
      </c>
      <c r="C149" s="1" t="s">
        <v>19</v>
      </c>
      <c r="D149" s="1" t="s">
        <v>20</v>
      </c>
      <c r="E149" s="1" t="s">
        <v>22</v>
      </c>
      <c r="F149" s="6">
        <v>-37858.769999999997</v>
      </c>
    </row>
    <row r="150" spans="1:6" x14ac:dyDescent="0.15">
      <c r="A150" t="str">
        <f t="shared" si="2"/>
        <v>EUROTRAD-NOR POWER=DPR REPORT P&amp;L</v>
      </c>
      <c r="B150" s="1" t="s">
        <v>85</v>
      </c>
      <c r="C150" s="1" t="s">
        <v>19</v>
      </c>
      <c r="D150" s="1" t="s">
        <v>20</v>
      </c>
      <c r="E150" s="1" t="s">
        <v>22</v>
      </c>
      <c r="F150" s="6">
        <v>7118718.4199999999</v>
      </c>
    </row>
    <row r="151" spans="1:6" x14ac:dyDescent="0.15">
      <c r="A151" t="str">
        <f t="shared" si="2"/>
        <v>EUROTRAD-SPR OPTION=DPR REPORT P&amp;L</v>
      </c>
      <c r="B151" s="1" t="s">
        <v>86</v>
      </c>
      <c r="C151" s="1" t="s">
        <v>19</v>
      </c>
      <c r="D151" s="1" t="s">
        <v>20</v>
      </c>
      <c r="E151" s="1" t="s">
        <v>22</v>
      </c>
      <c r="F151" s="6">
        <v>-34774798.369999997</v>
      </c>
    </row>
    <row r="152" spans="1:6" x14ac:dyDescent="0.15">
      <c r="A152" t="str">
        <f t="shared" si="2"/>
        <v>EUROTRAD-UK GAS=DPR REPORT P&amp;L</v>
      </c>
      <c r="B152" s="1" t="s">
        <v>87</v>
      </c>
      <c r="C152" s="1" t="s">
        <v>19</v>
      </c>
      <c r="D152" s="1" t="s">
        <v>20</v>
      </c>
      <c r="E152" s="1" t="s">
        <v>22</v>
      </c>
      <c r="F152" s="6">
        <v>36776448.920000002</v>
      </c>
    </row>
    <row r="153" spans="1:6" x14ac:dyDescent="0.15">
      <c r="A153" t="str">
        <f t="shared" si="2"/>
        <v>EUROTRAD-UK POWER=DPR REPORT P&amp;L</v>
      </c>
      <c r="B153" s="1" t="s">
        <v>88</v>
      </c>
      <c r="C153" s="1" t="s">
        <v>19</v>
      </c>
      <c r="D153" s="1" t="s">
        <v>20</v>
      </c>
      <c r="E153" s="1" t="s">
        <v>22</v>
      </c>
      <c r="F153" s="6">
        <v>26784756.399999999</v>
      </c>
    </row>
    <row r="154" spans="1:6" x14ac:dyDescent="0.15">
      <c r="A154" t="str">
        <f t="shared" si="2"/>
        <v>FININST-UK DRIFT=DPR REPORT P&amp;L</v>
      </c>
      <c r="B154" s="1" t="s">
        <v>89</v>
      </c>
      <c r="C154" s="1" t="s">
        <v>19</v>
      </c>
      <c r="D154" s="1" t="s">
        <v>20</v>
      </c>
      <c r="E154" s="1" t="s">
        <v>22</v>
      </c>
      <c r="F154" s="6">
        <v>1207610.4099999999</v>
      </c>
    </row>
    <row r="155" spans="1:6" x14ac:dyDescent="0.15">
      <c r="A155" t="str">
        <f t="shared" si="2"/>
        <v>FX=DPR REPORT P&amp;L</v>
      </c>
      <c r="B155" s="1" t="s">
        <v>90</v>
      </c>
      <c r="C155" s="1" t="s">
        <v>19</v>
      </c>
      <c r="D155" s="1" t="s">
        <v>20</v>
      </c>
      <c r="E155" s="1" t="s">
        <v>22</v>
      </c>
      <c r="F155" s="6">
        <v>1862080.46</v>
      </c>
    </row>
    <row r="156" spans="1:6" x14ac:dyDescent="0.15">
      <c r="A156" t="str">
        <f t="shared" si="2"/>
        <v>FX-IR TRADING=DPR REPORT P&amp;L</v>
      </c>
      <c r="B156" s="1" t="s">
        <v>91</v>
      </c>
      <c r="C156" s="1" t="s">
        <v>19</v>
      </c>
      <c r="D156" s="1" t="s">
        <v>20</v>
      </c>
      <c r="E156" s="1" t="s">
        <v>22</v>
      </c>
      <c r="F156" s="6">
        <v>1771485</v>
      </c>
    </row>
    <row r="157" spans="1:6" x14ac:dyDescent="0.15">
      <c r="A157" t="str">
        <f t="shared" si="2"/>
        <v>GAS-EXEC-SPEC=DPR REPORT P&amp;L</v>
      </c>
      <c r="B157" s="1" t="s">
        <v>96</v>
      </c>
      <c r="C157" s="1" t="s">
        <v>19</v>
      </c>
      <c r="D157" s="1" t="s">
        <v>20</v>
      </c>
      <c r="E157" s="1" t="s">
        <v>22</v>
      </c>
      <c r="F157" s="6">
        <v>0</v>
      </c>
    </row>
    <row r="158" spans="1:6" x14ac:dyDescent="0.15">
      <c r="A158" t="str">
        <f t="shared" si="2"/>
        <v>GAS-FIRM-CANADA=DPR REPORT P&amp;L</v>
      </c>
      <c r="B158" s="1" t="s">
        <v>106</v>
      </c>
      <c r="C158" s="1" t="s">
        <v>19</v>
      </c>
      <c r="D158" s="1" t="s">
        <v>20</v>
      </c>
      <c r="E158" s="1" t="s">
        <v>22</v>
      </c>
      <c r="F158" s="6">
        <v>5752503.1900000004</v>
      </c>
    </row>
    <row r="159" spans="1:6" x14ac:dyDescent="0.15">
      <c r="A159" t="str">
        <f t="shared" si="2"/>
        <v>GAS-FIRM-CENT=DPR REPORT P&amp;L</v>
      </c>
      <c r="B159" s="1" t="s">
        <v>107</v>
      </c>
      <c r="C159" s="1" t="s">
        <v>19</v>
      </c>
      <c r="D159" s="1" t="s">
        <v>20</v>
      </c>
      <c r="E159" s="1" t="s">
        <v>22</v>
      </c>
      <c r="F159" s="6">
        <v>15866015.130000001</v>
      </c>
    </row>
    <row r="160" spans="1:6" x14ac:dyDescent="0.15">
      <c r="A160" t="str">
        <f t="shared" si="2"/>
        <v>GAS-FIRM-DENVER=DPR REPORT P&amp;L</v>
      </c>
      <c r="B160" s="1" t="s">
        <v>108</v>
      </c>
      <c r="C160" s="1" t="s">
        <v>19</v>
      </c>
      <c r="D160" s="1" t="s">
        <v>20</v>
      </c>
      <c r="E160" s="1" t="s">
        <v>22</v>
      </c>
      <c r="F160" s="6">
        <v>5350379.22</v>
      </c>
    </row>
    <row r="161" spans="1:6" x14ac:dyDescent="0.15">
      <c r="A161" t="str">
        <f t="shared" si="2"/>
        <v>GAS-FIRM-EAST=DPR REPORT P&amp;L</v>
      </c>
      <c r="B161" s="1" t="s">
        <v>109</v>
      </c>
      <c r="C161" s="1" t="s">
        <v>19</v>
      </c>
      <c r="D161" s="1" t="s">
        <v>20</v>
      </c>
      <c r="E161" s="1" t="s">
        <v>22</v>
      </c>
      <c r="F161" s="6">
        <v>2380555.2999999998</v>
      </c>
    </row>
    <row r="162" spans="1:6" x14ac:dyDescent="0.15">
      <c r="A162" t="str">
        <f t="shared" si="2"/>
        <v>GAS-FIRM-GD-OPTION=DPR REPORT P&amp;L</v>
      </c>
      <c r="B162" s="1" t="s">
        <v>110</v>
      </c>
      <c r="C162" s="1" t="s">
        <v>19</v>
      </c>
      <c r="D162" s="1" t="s">
        <v>20</v>
      </c>
      <c r="E162" s="1" t="s">
        <v>22</v>
      </c>
      <c r="F162" s="6">
        <v>0</v>
      </c>
    </row>
    <row r="163" spans="1:6" x14ac:dyDescent="0.15">
      <c r="A163" t="str">
        <f t="shared" si="2"/>
        <v>GAS-FIRM-NWEST=DPR REPORT P&amp;L</v>
      </c>
      <c r="B163" s="1" t="s">
        <v>111</v>
      </c>
      <c r="C163" s="1" t="s">
        <v>19</v>
      </c>
      <c r="D163" s="1" t="s">
        <v>20</v>
      </c>
      <c r="E163" s="1" t="s">
        <v>22</v>
      </c>
      <c r="F163" s="6">
        <v>-12748723.539999999</v>
      </c>
    </row>
    <row r="164" spans="1:6" x14ac:dyDescent="0.15">
      <c r="A164" t="str">
        <f t="shared" si="2"/>
        <v>GAS-FIRM-NY=DPR REPORT P&amp;L</v>
      </c>
      <c r="B164" s="1" t="s">
        <v>112</v>
      </c>
      <c r="C164" s="1" t="s">
        <v>19</v>
      </c>
      <c r="D164" s="1" t="s">
        <v>20</v>
      </c>
      <c r="E164" s="1" t="s">
        <v>22</v>
      </c>
      <c r="F164" s="6">
        <v>6008425.9000000004</v>
      </c>
    </row>
    <row r="165" spans="1:6" x14ac:dyDescent="0.15">
      <c r="A165" t="str">
        <f t="shared" si="2"/>
        <v>GAS-FIRM-TECH=DPR REPORT P&amp;L</v>
      </c>
      <c r="B165" s="1" t="s">
        <v>113</v>
      </c>
      <c r="C165" s="1" t="s">
        <v>19</v>
      </c>
      <c r="D165" s="1" t="s">
        <v>20</v>
      </c>
      <c r="E165" s="1" t="s">
        <v>22</v>
      </c>
      <c r="F165" s="6">
        <v>-0.03</v>
      </c>
    </row>
    <row r="166" spans="1:6" x14ac:dyDescent="0.15">
      <c r="A166" t="str">
        <f t="shared" si="2"/>
        <v>GAS-FIRM-TX-MCL=DPR REPORT P&amp;L</v>
      </c>
      <c r="B166" s="1" t="s">
        <v>114</v>
      </c>
      <c r="C166" s="1" t="s">
        <v>19</v>
      </c>
      <c r="D166" s="1" t="s">
        <v>20</v>
      </c>
      <c r="E166" s="1" t="s">
        <v>22</v>
      </c>
      <c r="F166" s="6">
        <v>1319992.55</v>
      </c>
    </row>
    <row r="167" spans="1:6" x14ac:dyDescent="0.15">
      <c r="A167" t="str">
        <f t="shared" si="2"/>
        <v>GAS-FIRM-TX-RIC=DPR REPORT P&amp;L</v>
      </c>
      <c r="B167" s="1" t="s">
        <v>115</v>
      </c>
      <c r="C167" s="1" t="s">
        <v>19</v>
      </c>
      <c r="D167" s="1" t="s">
        <v>20</v>
      </c>
      <c r="E167" s="1" t="s">
        <v>22</v>
      </c>
      <c r="F167" s="6">
        <v>-821898.01</v>
      </c>
    </row>
    <row r="168" spans="1:6" x14ac:dyDescent="0.15">
      <c r="A168" t="str">
        <f t="shared" si="2"/>
        <v>GAS-FIRM-WEST=DPR REPORT P&amp;L</v>
      </c>
      <c r="B168" s="1" t="s">
        <v>116</v>
      </c>
      <c r="C168" s="1" t="s">
        <v>19</v>
      </c>
      <c r="D168" s="1" t="s">
        <v>20</v>
      </c>
      <c r="E168" s="1" t="s">
        <v>22</v>
      </c>
      <c r="F168" s="6">
        <v>-57853686.109999999</v>
      </c>
    </row>
    <row r="169" spans="1:6" x14ac:dyDescent="0.15">
      <c r="A169" t="str">
        <f t="shared" si="2"/>
        <v>GAS-GAS-EXEC=DPR REPORT P&amp;L</v>
      </c>
      <c r="B169" s="1" t="s">
        <v>117</v>
      </c>
      <c r="C169" s="1" t="s">
        <v>19</v>
      </c>
      <c r="D169" s="1" t="s">
        <v>20</v>
      </c>
      <c r="E169" s="1" t="s">
        <v>22</v>
      </c>
      <c r="F169" s="6">
        <v>0</v>
      </c>
    </row>
    <row r="170" spans="1:6" x14ac:dyDescent="0.15">
      <c r="A170" t="str">
        <f t="shared" si="2"/>
        <v>GAS-GD-EAST=DPR REPORT P&amp;L</v>
      </c>
      <c r="B170" s="1" t="s">
        <v>118</v>
      </c>
      <c r="C170" s="1" t="s">
        <v>19</v>
      </c>
      <c r="D170" s="1" t="s">
        <v>20</v>
      </c>
      <c r="E170" s="1" t="s">
        <v>22</v>
      </c>
      <c r="F170" s="6">
        <v>-415841.92</v>
      </c>
    </row>
    <row r="171" spans="1:6" x14ac:dyDescent="0.15">
      <c r="A171" t="str">
        <f t="shared" si="2"/>
        <v>GAS-GD-HUB=DPR REPORT P&amp;L</v>
      </c>
      <c r="B171" s="1" t="s">
        <v>119</v>
      </c>
      <c r="C171" s="1" t="s">
        <v>19</v>
      </c>
      <c r="D171" s="1" t="s">
        <v>20</v>
      </c>
      <c r="E171" s="1" t="s">
        <v>22</v>
      </c>
      <c r="F171" s="6">
        <v>2220671.0499999998</v>
      </c>
    </row>
    <row r="172" spans="1:6" x14ac:dyDescent="0.15">
      <c r="A172" t="str">
        <f t="shared" si="2"/>
        <v>GAS-GD-TEXAS=DPR REPORT P&amp;L</v>
      </c>
      <c r="B172" s="1" t="s">
        <v>120</v>
      </c>
      <c r="C172" s="1" t="s">
        <v>19</v>
      </c>
      <c r="D172" s="1" t="s">
        <v>20</v>
      </c>
      <c r="E172" s="1" t="s">
        <v>22</v>
      </c>
      <c r="F172" s="6">
        <v>720315.37</v>
      </c>
    </row>
    <row r="173" spans="1:6" x14ac:dyDescent="0.15">
      <c r="A173" t="str">
        <f t="shared" si="2"/>
        <v>GAS-GD-WEST=DPR REPORT P&amp;L</v>
      </c>
      <c r="B173" s="1" t="s">
        <v>121</v>
      </c>
      <c r="C173" s="1" t="s">
        <v>19</v>
      </c>
      <c r="D173" s="1" t="s">
        <v>20</v>
      </c>
      <c r="E173" s="1" t="s">
        <v>22</v>
      </c>
      <c r="F173" s="6">
        <v>-62838310.534599997</v>
      </c>
    </row>
    <row r="174" spans="1:6" x14ac:dyDescent="0.15">
      <c r="A174" t="str">
        <f t="shared" si="2"/>
        <v>GAS-IM-CANADA=DPR REPORT P&amp;L</v>
      </c>
      <c r="B174" s="1" t="s">
        <v>122</v>
      </c>
      <c r="C174" s="1" t="s">
        <v>19</v>
      </c>
      <c r="D174" s="1" t="s">
        <v>20</v>
      </c>
      <c r="E174" s="1" t="s">
        <v>22</v>
      </c>
      <c r="F174" s="6">
        <v>2857526.35</v>
      </c>
    </row>
    <row r="175" spans="1:6" x14ac:dyDescent="0.15">
      <c r="A175" t="str">
        <f t="shared" si="2"/>
        <v>GAS-IM-CENT=DPR REPORT P&amp;L</v>
      </c>
      <c r="B175" s="1" t="s">
        <v>123</v>
      </c>
      <c r="C175" s="1" t="s">
        <v>19</v>
      </c>
      <c r="D175" s="1" t="s">
        <v>20</v>
      </c>
      <c r="E175" s="1" t="s">
        <v>22</v>
      </c>
      <c r="F175" s="6">
        <v>10620748.92</v>
      </c>
    </row>
    <row r="176" spans="1:6" x14ac:dyDescent="0.15">
      <c r="A176" t="str">
        <f t="shared" si="2"/>
        <v>GAS-IM-CHICAGO=DPR REPORT P&amp;L</v>
      </c>
      <c r="B176" s="1" t="s">
        <v>124</v>
      </c>
      <c r="C176" s="1" t="s">
        <v>19</v>
      </c>
      <c r="D176" s="1" t="s">
        <v>20</v>
      </c>
      <c r="E176" s="1" t="s">
        <v>22</v>
      </c>
      <c r="F176" s="6">
        <v>69373.91</v>
      </c>
    </row>
    <row r="177" spans="1:6" x14ac:dyDescent="0.15">
      <c r="A177" t="str">
        <f t="shared" si="2"/>
        <v>GAS-IM-DENVER=DPR REPORT P&amp;L</v>
      </c>
      <c r="B177" s="1" t="s">
        <v>125</v>
      </c>
      <c r="C177" s="1" t="s">
        <v>19</v>
      </c>
      <c r="D177" s="1" t="s">
        <v>20</v>
      </c>
      <c r="E177" s="1" t="s">
        <v>22</v>
      </c>
      <c r="F177" s="6">
        <v>505678.61</v>
      </c>
    </row>
    <row r="178" spans="1:6" x14ac:dyDescent="0.15">
      <c r="A178" t="str">
        <f t="shared" si="2"/>
        <v>GAS-IM-EAST=DPR REPORT P&amp;L</v>
      </c>
      <c r="B178" s="1" t="s">
        <v>126</v>
      </c>
      <c r="C178" s="1" t="s">
        <v>19</v>
      </c>
      <c r="D178" s="1" t="s">
        <v>20</v>
      </c>
      <c r="E178" s="1" t="s">
        <v>22</v>
      </c>
      <c r="F178" s="6">
        <v>18888072.07</v>
      </c>
    </row>
    <row r="179" spans="1:6" x14ac:dyDescent="0.15">
      <c r="A179" t="str">
        <f t="shared" si="2"/>
        <v>GAS-IM-TEXAS=DPR REPORT P&amp;L</v>
      </c>
      <c r="B179" s="1" t="s">
        <v>127</v>
      </c>
      <c r="C179" s="1" t="s">
        <v>19</v>
      </c>
      <c r="D179" s="1" t="s">
        <v>20</v>
      </c>
      <c r="E179" s="1" t="s">
        <v>22</v>
      </c>
      <c r="F179" s="6">
        <v>8213650.4500000002</v>
      </c>
    </row>
    <row r="180" spans="1:6" x14ac:dyDescent="0.15">
      <c r="A180" t="str">
        <f t="shared" si="2"/>
        <v>GAS-IM-WEST=DPR REPORT P&amp;L</v>
      </c>
      <c r="B180" s="1" t="s">
        <v>128</v>
      </c>
      <c r="C180" s="1" t="s">
        <v>19</v>
      </c>
      <c r="D180" s="1" t="s">
        <v>20</v>
      </c>
      <c r="E180" s="1" t="s">
        <v>22</v>
      </c>
      <c r="F180" s="6">
        <v>522466.66939999099</v>
      </c>
    </row>
    <row r="181" spans="1:6" x14ac:dyDescent="0.15">
      <c r="A181" t="str">
        <f t="shared" si="2"/>
        <v>GAS-MANAGEMENT=DPR REPORT P&amp;L</v>
      </c>
      <c r="B181" s="1" t="s">
        <v>129</v>
      </c>
      <c r="C181" s="1" t="s">
        <v>19</v>
      </c>
      <c r="D181" s="1" t="s">
        <v>20</v>
      </c>
      <c r="E181" s="1" t="s">
        <v>22</v>
      </c>
      <c r="F181" s="6">
        <v>0</v>
      </c>
    </row>
    <row r="182" spans="1:6" x14ac:dyDescent="0.15">
      <c r="A182" t="str">
        <f t="shared" si="2"/>
        <v>GAS-NYMEX=DPR REPORT P&amp;L</v>
      </c>
      <c r="B182" s="1" t="s">
        <v>130</v>
      </c>
      <c r="C182" s="1" t="s">
        <v>19</v>
      </c>
      <c r="D182" s="1" t="s">
        <v>20</v>
      </c>
      <c r="E182" s="1" t="s">
        <v>22</v>
      </c>
      <c r="F182" s="6">
        <v>21464173.93</v>
      </c>
    </row>
    <row r="183" spans="1:6" x14ac:dyDescent="0.15">
      <c r="A183" t="str">
        <f t="shared" si="2"/>
        <v>GAS-PIPE-OPTIONS=DPR REPORT P&amp;L</v>
      </c>
      <c r="B183" s="1" t="s">
        <v>131</v>
      </c>
      <c r="C183" s="1" t="s">
        <v>19</v>
      </c>
      <c r="D183" s="1" t="s">
        <v>20</v>
      </c>
      <c r="E183" s="1" t="s">
        <v>22</v>
      </c>
      <c r="F183" s="6">
        <v>5809133.54</v>
      </c>
    </row>
    <row r="184" spans="1:6" x14ac:dyDescent="0.15">
      <c r="A184" t="str">
        <f t="shared" si="2"/>
        <v>GAS-STORAGE=DPR REPORT P&amp;L</v>
      </c>
      <c r="B184" s="1" t="s">
        <v>132</v>
      </c>
      <c r="C184" s="1" t="s">
        <v>19</v>
      </c>
      <c r="D184" s="1" t="s">
        <v>20</v>
      </c>
      <c r="E184" s="1" t="s">
        <v>22</v>
      </c>
      <c r="F184" s="6">
        <v>12684018.539999999</v>
      </c>
    </row>
    <row r="185" spans="1:6" x14ac:dyDescent="0.15">
      <c r="A185" t="str">
        <f t="shared" si="2"/>
        <v>GAS-TRANSPORT-EAST=DPR REPORT P&amp;L</v>
      </c>
      <c r="B185" s="1" t="s">
        <v>133</v>
      </c>
      <c r="C185" s="1" t="s">
        <v>19</v>
      </c>
      <c r="D185" s="1" t="s">
        <v>20</v>
      </c>
      <c r="E185" s="1" t="s">
        <v>22</v>
      </c>
      <c r="F185" s="6">
        <v>452202.26</v>
      </c>
    </row>
    <row r="186" spans="1:6" x14ac:dyDescent="0.15">
      <c r="A186" t="str">
        <f t="shared" si="2"/>
        <v>GLOB-ACCRUAL=DPR REPORT P&amp;L</v>
      </c>
      <c r="B186" s="1" t="s">
        <v>134</v>
      </c>
      <c r="C186" s="1" t="s">
        <v>19</v>
      </c>
      <c r="D186" s="1" t="s">
        <v>20</v>
      </c>
      <c r="E186" s="1" t="s">
        <v>22</v>
      </c>
      <c r="F186" s="6">
        <v>0</v>
      </c>
    </row>
    <row r="187" spans="1:6" x14ac:dyDescent="0.15">
      <c r="A187" t="str">
        <f t="shared" si="2"/>
        <v>GLOB-ARB=DPR REPORT P&amp;L</v>
      </c>
      <c r="B187" s="1" t="s">
        <v>135</v>
      </c>
      <c r="C187" s="1" t="s">
        <v>19</v>
      </c>
      <c r="D187" s="1" t="s">
        <v>20</v>
      </c>
      <c r="E187" s="1" t="s">
        <v>22</v>
      </c>
      <c r="F187" s="6">
        <v>-772940.32319999998</v>
      </c>
    </row>
    <row r="188" spans="1:6" x14ac:dyDescent="0.15">
      <c r="A188" t="str">
        <f t="shared" si="2"/>
        <v>GLOB-CRUDE OIL=DPR REPORT P&amp;L</v>
      </c>
      <c r="B188" s="1" t="s">
        <v>136</v>
      </c>
      <c r="C188" s="1" t="s">
        <v>19</v>
      </c>
      <c r="D188" s="1" t="s">
        <v>20</v>
      </c>
      <c r="E188" s="1" t="s">
        <v>22</v>
      </c>
      <c r="F188" s="6">
        <v>-2335542.4006607099</v>
      </c>
    </row>
    <row r="189" spans="1:6" x14ac:dyDescent="0.15">
      <c r="A189" t="str">
        <f t="shared" si="2"/>
        <v>GLOB-NGL=DPR REPORT P&amp;L</v>
      </c>
      <c r="B189" s="1" t="s">
        <v>137</v>
      </c>
      <c r="C189" s="1" t="s">
        <v>19</v>
      </c>
      <c r="D189" s="1" t="s">
        <v>20</v>
      </c>
      <c r="E189" s="1" t="s">
        <v>22</v>
      </c>
      <c r="F189" s="6">
        <v>-2012958.51140001</v>
      </c>
    </row>
    <row r="190" spans="1:6" x14ac:dyDescent="0.15">
      <c r="A190" t="str">
        <f t="shared" si="2"/>
        <v>GLOB-ORIGINATIONS=DPR REPORT P&amp;L</v>
      </c>
      <c r="B190" s="1" t="s">
        <v>138</v>
      </c>
      <c r="C190" s="1" t="s">
        <v>19</v>
      </c>
      <c r="D190" s="1" t="s">
        <v>20</v>
      </c>
      <c r="E190" s="1" t="s">
        <v>22</v>
      </c>
      <c r="F190" s="6">
        <v>549168.00000000198</v>
      </c>
    </row>
    <row r="191" spans="1:6" x14ac:dyDescent="0.15">
      <c r="A191" t="str">
        <f t="shared" si="2"/>
        <v>GLOB-PETCHEMS=DPR REPORT P&amp;L</v>
      </c>
      <c r="B191" s="1" t="s">
        <v>139</v>
      </c>
      <c r="C191" s="1" t="s">
        <v>19</v>
      </c>
      <c r="D191" s="1" t="s">
        <v>20</v>
      </c>
      <c r="E191" s="1" t="s">
        <v>22</v>
      </c>
      <c r="F191" s="6">
        <v>49919.619165545097</v>
      </c>
    </row>
    <row r="192" spans="1:6" x14ac:dyDescent="0.15">
      <c r="A192" t="str">
        <f t="shared" si="2"/>
        <v>GLOB-REFINED PRODS=DPR REPORT P&amp;L</v>
      </c>
      <c r="B192" s="1" t="s">
        <v>140</v>
      </c>
      <c r="C192" s="1" t="s">
        <v>19</v>
      </c>
      <c r="D192" s="1" t="s">
        <v>20</v>
      </c>
      <c r="E192" s="1" t="s">
        <v>22</v>
      </c>
      <c r="F192" s="6">
        <v>-14164282.9655517</v>
      </c>
    </row>
    <row r="193" spans="1:6" x14ac:dyDescent="0.15">
      <c r="A193" t="str">
        <f t="shared" si="2"/>
        <v>GLOB-RESIDUAL FUELS=DPR REPORT P&amp;L</v>
      </c>
      <c r="B193" s="1" t="s">
        <v>141</v>
      </c>
      <c r="C193" s="1" t="s">
        <v>19</v>
      </c>
      <c r="D193" s="1" t="s">
        <v>20</v>
      </c>
      <c r="E193" s="1" t="s">
        <v>22</v>
      </c>
      <c r="F193" s="6">
        <v>-20068406.2666944</v>
      </c>
    </row>
    <row r="194" spans="1:6" x14ac:dyDescent="0.15">
      <c r="A194" t="str">
        <f t="shared" si="2"/>
        <v>GLOBAL-PRODUCTS-HOUSTON=DPR REPORT P&amp;L</v>
      </c>
      <c r="B194" s="1" t="s">
        <v>143</v>
      </c>
      <c r="C194" s="1" t="s">
        <v>19</v>
      </c>
      <c r="D194" s="1" t="s">
        <v>20</v>
      </c>
      <c r="E194" s="1" t="s">
        <v>22</v>
      </c>
      <c r="F194" s="6">
        <v>5494.75000000001</v>
      </c>
    </row>
    <row r="195" spans="1:6" x14ac:dyDescent="0.15">
      <c r="A195" t="str">
        <f t="shared" ref="A195:A258" si="3">B195&amp;"="&amp;E195</f>
        <v>GP-FINLAND=DPR REPORT P&amp;L</v>
      </c>
      <c r="B195" s="1" t="s">
        <v>144</v>
      </c>
      <c r="C195" s="1" t="s">
        <v>19</v>
      </c>
      <c r="D195" s="1" t="s">
        <v>20</v>
      </c>
      <c r="E195" s="1" t="s">
        <v>22</v>
      </c>
      <c r="F195" s="6">
        <v>-79643.62</v>
      </c>
    </row>
    <row r="196" spans="1:6" x14ac:dyDescent="0.15">
      <c r="A196" t="str">
        <f t="shared" si="3"/>
        <v>GP-HOUSTON=DPR REPORT P&amp;L</v>
      </c>
      <c r="B196" s="1" t="s">
        <v>145</v>
      </c>
      <c r="C196" s="1" t="s">
        <v>19</v>
      </c>
      <c r="D196" s="1" t="s">
        <v>20</v>
      </c>
      <c r="E196" s="1" t="s">
        <v>22</v>
      </c>
      <c r="F196" s="6">
        <v>10916312.58</v>
      </c>
    </row>
    <row r="197" spans="1:6" x14ac:dyDescent="0.15">
      <c r="A197" t="str">
        <f t="shared" si="3"/>
        <v>GP-LONDON=DPR REPORT P&amp;L</v>
      </c>
      <c r="B197" s="1" t="s">
        <v>146</v>
      </c>
      <c r="C197" s="1" t="s">
        <v>19</v>
      </c>
      <c r="D197" s="1" t="s">
        <v>20</v>
      </c>
      <c r="E197" s="1" t="s">
        <v>22</v>
      </c>
      <c r="F197" s="6">
        <v>24848902.57</v>
      </c>
    </row>
    <row r="198" spans="1:6" x14ac:dyDescent="0.15">
      <c r="A198" t="str">
        <f t="shared" si="3"/>
        <v>GP-ORIGINATIONS=DPR REPORT P&amp;L</v>
      </c>
      <c r="B198" s="1" t="s">
        <v>147</v>
      </c>
      <c r="C198" s="1" t="s">
        <v>19</v>
      </c>
      <c r="D198" s="1" t="s">
        <v>20</v>
      </c>
      <c r="E198" s="1" t="s">
        <v>22</v>
      </c>
      <c r="F198" s="6">
        <v>0</v>
      </c>
    </row>
    <row r="199" spans="1:6" x14ac:dyDescent="0.15">
      <c r="A199" t="str">
        <f t="shared" si="3"/>
        <v>GP-SINGAPORE=DPR REPORT P&amp;L</v>
      </c>
      <c r="B199" s="1" t="s">
        <v>148</v>
      </c>
      <c r="C199" s="1" t="s">
        <v>19</v>
      </c>
      <c r="D199" s="1" t="s">
        <v>20</v>
      </c>
      <c r="E199" s="1" t="s">
        <v>22</v>
      </c>
      <c r="F199" s="6">
        <v>237139.37000000101</v>
      </c>
    </row>
    <row r="200" spans="1:6" x14ac:dyDescent="0.15">
      <c r="A200" t="str">
        <f t="shared" si="3"/>
        <v>GP-TOTAL=DPR REPORT P&amp;L</v>
      </c>
      <c r="B200" s="1" t="s">
        <v>149</v>
      </c>
      <c r="C200" s="1" t="s">
        <v>19</v>
      </c>
      <c r="D200" s="1" t="s">
        <v>20</v>
      </c>
      <c r="E200" s="1" t="s">
        <v>22</v>
      </c>
      <c r="F200" s="6">
        <v>35922740.93</v>
      </c>
    </row>
    <row r="201" spans="1:6" x14ac:dyDescent="0.15">
      <c r="A201" t="str">
        <f t="shared" si="3"/>
        <v>GRAINS=DPR REPORT P&amp;L</v>
      </c>
      <c r="B201" s="1" t="s">
        <v>150</v>
      </c>
      <c r="C201" s="1" t="s">
        <v>19</v>
      </c>
      <c r="D201" s="1" t="s">
        <v>20</v>
      </c>
      <c r="E201" s="1" t="s">
        <v>22</v>
      </c>
      <c r="F201" s="6">
        <v>21254.75</v>
      </c>
    </row>
    <row r="202" spans="1:6" x14ac:dyDescent="0.15">
      <c r="A202" t="str">
        <f t="shared" si="3"/>
        <v>IR=DPR REPORT P&amp;L</v>
      </c>
      <c r="B202" s="1" t="s">
        <v>151</v>
      </c>
      <c r="C202" s="1" t="s">
        <v>19</v>
      </c>
      <c r="D202" s="1" t="s">
        <v>20</v>
      </c>
      <c r="E202" s="1" t="s">
        <v>22</v>
      </c>
      <c r="F202" s="6">
        <v>-946756.95</v>
      </c>
    </row>
    <row r="203" spans="1:6" x14ac:dyDescent="0.15">
      <c r="A203" t="str">
        <f t="shared" si="3"/>
        <v>LUMBER=DPR REPORT P&amp;L</v>
      </c>
      <c r="B203" s="1" t="s">
        <v>152</v>
      </c>
      <c r="C203" s="1" t="s">
        <v>19</v>
      </c>
      <c r="D203" s="1" t="s">
        <v>20</v>
      </c>
      <c r="E203" s="1" t="s">
        <v>22</v>
      </c>
      <c r="F203" s="6">
        <v>50916</v>
      </c>
    </row>
    <row r="204" spans="1:6" x14ac:dyDescent="0.15">
      <c r="A204" t="str">
        <f t="shared" si="3"/>
        <v>MEATS=DPR REPORT P&amp;L</v>
      </c>
      <c r="B204" s="1" t="s">
        <v>153</v>
      </c>
      <c r="C204" s="1" t="s">
        <v>19</v>
      </c>
      <c r="D204" s="1" t="s">
        <v>20</v>
      </c>
      <c r="E204" s="1" t="s">
        <v>22</v>
      </c>
      <c r="F204" s="6">
        <v>122.5</v>
      </c>
    </row>
    <row r="205" spans="1:6" x14ac:dyDescent="0.15">
      <c r="A205" t="str">
        <f t="shared" si="3"/>
        <v>MP-CALME-CONVERT-PRIVATE=DPR REPORT P&amp;L</v>
      </c>
      <c r="B205" s="1" t="s">
        <v>154</v>
      </c>
      <c r="C205" s="1" t="s">
        <v>19</v>
      </c>
      <c r="D205" s="1" t="s">
        <v>20</v>
      </c>
      <c r="E205" s="1" t="s">
        <v>22</v>
      </c>
      <c r="F205" s="6">
        <v>0</v>
      </c>
    </row>
    <row r="206" spans="1:6" x14ac:dyDescent="0.15">
      <c r="A206" t="str">
        <f t="shared" si="3"/>
        <v>MP-CALME-PRIVATE=DPR REPORT P&amp;L</v>
      </c>
      <c r="B206" s="1" t="s">
        <v>155</v>
      </c>
      <c r="C206" s="1" t="s">
        <v>19</v>
      </c>
      <c r="D206" s="1" t="s">
        <v>20</v>
      </c>
      <c r="E206" s="1" t="s">
        <v>22</v>
      </c>
      <c r="F206" s="6">
        <v>0</v>
      </c>
    </row>
    <row r="207" spans="1:6" x14ac:dyDescent="0.15">
      <c r="A207" t="str">
        <f t="shared" si="3"/>
        <v>MP-CALME-PUBLIC=DPR REPORT P&amp;L</v>
      </c>
      <c r="B207" s="1" t="s">
        <v>156</v>
      </c>
      <c r="C207" s="1" t="s">
        <v>19</v>
      </c>
      <c r="D207" s="1" t="s">
        <v>20</v>
      </c>
      <c r="E207" s="1" t="s">
        <v>22</v>
      </c>
      <c r="F207" s="6">
        <v>0</v>
      </c>
    </row>
    <row r="208" spans="1:6" x14ac:dyDescent="0.15">
      <c r="A208" t="str">
        <f t="shared" si="3"/>
        <v>MP-CALME-STRUCTURED-CREDIT=DPR REPORT P&amp;L</v>
      </c>
      <c r="B208" s="1" t="s">
        <v>157</v>
      </c>
      <c r="C208" s="1" t="s">
        <v>19</v>
      </c>
      <c r="D208" s="1" t="s">
        <v>20</v>
      </c>
      <c r="E208" s="1" t="s">
        <v>22</v>
      </c>
      <c r="F208" s="6">
        <v>0</v>
      </c>
    </row>
    <row r="209" spans="1:6" x14ac:dyDescent="0.15">
      <c r="A209" t="str">
        <f t="shared" si="3"/>
        <v>MP-EAP-PRIVATE=DPR REPORT P&amp;L</v>
      </c>
      <c r="B209" s="1" t="s">
        <v>158</v>
      </c>
      <c r="C209" s="1" t="s">
        <v>19</v>
      </c>
      <c r="D209" s="1" t="s">
        <v>20</v>
      </c>
      <c r="E209" s="1" t="s">
        <v>22</v>
      </c>
      <c r="F209" s="6">
        <v>0</v>
      </c>
    </row>
    <row r="210" spans="1:6" x14ac:dyDescent="0.15">
      <c r="A210" t="str">
        <f t="shared" si="3"/>
        <v>MP-EAP-STRUCTURED-CREDIT=DPR REPORT P&amp;L</v>
      </c>
      <c r="B210" s="1" t="s">
        <v>159</v>
      </c>
      <c r="C210" s="1" t="s">
        <v>19</v>
      </c>
      <c r="D210" s="1" t="s">
        <v>20</v>
      </c>
      <c r="E210" s="1" t="s">
        <v>22</v>
      </c>
      <c r="F210" s="6">
        <v>0</v>
      </c>
    </row>
    <row r="211" spans="1:6" x14ac:dyDescent="0.15">
      <c r="A211" t="str">
        <f t="shared" si="3"/>
        <v>MP-EBS-PRIVATE=DPR REPORT P&amp;L</v>
      </c>
      <c r="B211" s="1" t="s">
        <v>160</v>
      </c>
      <c r="C211" s="1" t="s">
        <v>19</v>
      </c>
      <c r="D211" s="1" t="s">
        <v>20</v>
      </c>
      <c r="E211" s="1" t="s">
        <v>22</v>
      </c>
      <c r="F211" s="6">
        <v>0</v>
      </c>
    </row>
    <row r="212" spans="1:6" x14ac:dyDescent="0.15">
      <c r="A212" t="str">
        <f t="shared" si="3"/>
        <v>MP-EBS-PUBLIC=DPR REPORT P&amp;L</v>
      </c>
      <c r="B212" s="1" t="s">
        <v>161</v>
      </c>
      <c r="C212" s="1" t="s">
        <v>19</v>
      </c>
      <c r="D212" s="1" t="s">
        <v>20</v>
      </c>
      <c r="E212" s="1" t="s">
        <v>22</v>
      </c>
      <c r="F212" s="6">
        <v>96444098.290000007</v>
      </c>
    </row>
    <row r="213" spans="1:6" x14ac:dyDescent="0.15">
      <c r="A213" t="str">
        <f t="shared" si="3"/>
        <v>MP-EBS-WARRANTS=DPR REPORT P&amp;L</v>
      </c>
      <c r="B213" s="1" t="s">
        <v>162</v>
      </c>
      <c r="C213" s="1" t="s">
        <v>19</v>
      </c>
      <c r="D213" s="1" t="s">
        <v>20</v>
      </c>
      <c r="E213" s="1" t="s">
        <v>22</v>
      </c>
      <c r="F213" s="6">
        <v>0</v>
      </c>
    </row>
    <row r="214" spans="1:6" x14ac:dyDescent="0.15">
      <c r="A214" t="str">
        <f t="shared" si="3"/>
        <v>MP-ECM-NON-SLP-PRIVATE-EQUITY-PARTNERSHIPS=DPR REPORT P&amp;L</v>
      </c>
      <c r="B214" s="1" t="s">
        <v>163</v>
      </c>
      <c r="C214" s="1" t="s">
        <v>19</v>
      </c>
      <c r="D214" s="1" t="s">
        <v>20</v>
      </c>
      <c r="E214" s="1" t="s">
        <v>22</v>
      </c>
      <c r="F214" s="6">
        <v>0</v>
      </c>
    </row>
    <row r="215" spans="1:6" x14ac:dyDescent="0.15">
      <c r="A215" t="str">
        <f t="shared" si="3"/>
        <v>MP-ECM-NON-SLP-PUBLIC-EQUITY=DPR REPORT P&amp;L</v>
      </c>
      <c r="B215" s="1" t="s">
        <v>164</v>
      </c>
      <c r="C215" s="1" t="s">
        <v>19</v>
      </c>
      <c r="D215" s="1" t="s">
        <v>20</v>
      </c>
      <c r="E215" s="1" t="s">
        <v>22</v>
      </c>
      <c r="F215" s="6">
        <v>0</v>
      </c>
    </row>
    <row r="216" spans="1:6" x14ac:dyDescent="0.15">
      <c r="A216" t="str">
        <f t="shared" si="3"/>
        <v>MP-ECM-SLP-CAN-PUBLIC-EQUITY=DPR REPORT P&amp;L</v>
      </c>
      <c r="B216" s="1" t="s">
        <v>165</v>
      </c>
      <c r="C216" s="1" t="s">
        <v>19</v>
      </c>
      <c r="D216" s="1" t="s">
        <v>20</v>
      </c>
      <c r="E216" s="1" t="s">
        <v>22</v>
      </c>
      <c r="F216" s="6">
        <v>-112684.51</v>
      </c>
    </row>
    <row r="217" spans="1:6" x14ac:dyDescent="0.15">
      <c r="A217" t="str">
        <f t="shared" si="3"/>
        <v>MP-ECM-SLP-CONVERT-PREFERRED=DPR REPORT P&amp;L</v>
      </c>
      <c r="B217" s="1" t="s">
        <v>166</v>
      </c>
      <c r="C217" s="1" t="s">
        <v>19</v>
      </c>
      <c r="D217" s="1" t="s">
        <v>20</v>
      </c>
      <c r="E217" s="1" t="s">
        <v>22</v>
      </c>
      <c r="F217" s="6">
        <v>0</v>
      </c>
    </row>
    <row r="218" spans="1:6" x14ac:dyDescent="0.15">
      <c r="A218" t="str">
        <f t="shared" si="3"/>
        <v>MP-ECM-SLP-PORTFOLIO-INSURANCE=DPR REPORT P&amp;L</v>
      </c>
      <c r="B218" s="1" t="s">
        <v>167</v>
      </c>
      <c r="C218" s="1" t="s">
        <v>19</v>
      </c>
      <c r="D218" s="1" t="s">
        <v>20</v>
      </c>
      <c r="E218" s="1" t="s">
        <v>22</v>
      </c>
      <c r="F218" s="6">
        <v>0</v>
      </c>
    </row>
    <row r="219" spans="1:6" x14ac:dyDescent="0.15">
      <c r="A219" t="str">
        <f t="shared" si="3"/>
        <v>MP-ECM-SLP-PRIVATE-EQUITY=DPR REPORT P&amp;L</v>
      </c>
      <c r="B219" s="1" t="s">
        <v>168</v>
      </c>
      <c r="C219" s="1" t="s">
        <v>19</v>
      </c>
      <c r="D219" s="1" t="s">
        <v>20</v>
      </c>
      <c r="E219" s="1" t="s">
        <v>22</v>
      </c>
      <c r="F219" s="6">
        <v>-451159.27</v>
      </c>
    </row>
    <row r="220" spans="1:6" x14ac:dyDescent="0.15">
      <c r="A220" t="str">
        <f t="shared" si="3"/>
        <v>MP-ECM-SLP-PRIVATE-EQUITY-PARTNERSHIPS=DPR REPORT P&amp;L</v>
      </c>
      <c r="B220" s="1" t="s">
        <v>169</v>
      </c>
      <c r="C220" s="1" t="s">
        <v>19</v>
      </c>
      <c r="D220" s="1" t="s">
        <v>20</v>
      </c>
      <c r="E220" s="1" t="s">
        <v>22</v>
      </c>
      <c r="F220" s="6">
        <v>73323.399999999994</v>
      </c>
    </row>
    <row r="221" spans="1:6" x14ac:dyDescent="0.15">
      <c r="A221" t="str">
        <f t="shared" si="3"/>
        <v>MP-ECM-SLP-PUBLIC-EQUITY=DPR REPORT P&amp;L</v>
      </c>
      <c r="B221" s="1" t="s">
        <v>170</v>
      </c>
      <c r="C221" s="1" t="s">
        <v>19</v>
      </c>
      <c r="D221" s="1" t="s">
        <v>20</v>
      </c>
      <c r="E221" s="1" t="s">
        <v>22</v>
      </c>
      <c r="F221" s="6">
        <v>-1416965.76</v>
      </c>
    </row>
    <row r="222" spans="1:6" x14ac:dyDescent="0.15">
      <c r="A222" t="str">
        <f t="shared" si="3"/>
        <v>MP-ECM-SLP-STRUCTURED-CREDIT=DPR REPORT P&amp;L</v>
      </c>
      <c r="B222" s="1" t="s">
        <v>171</v>
      </c>
      <c r="C222" s="1" t="s">
        <v>19</v>
      </c>
      <c r="D222" s="1" t="s">
        <v>20</v>
      </c>
      <c r="E222" s="1" t="s">
        <v>22</v>
      </c>
      <c r="F222" s="6">
        <v>-188943</v>
      </c>
    </row>
    <row r="223" spans="1:6" x14ac:dyDescent="0.15">
      <c r="A223" t="str">
        <f t="shared" si="3"/>
        <v>MP-ECM-SLP-WARRANTS=DPR REPORT P&amp;L</v>
      </c>
      <c r="B223" s="1" t="s">
        <v>172</v>
      </c>
      <c r="C223" s="1" t="s">
        <v>19</v>
      </c>
      <c r="D223" s="1" t="s">
        <v>20</v>
      </c>
      <c r="E223" s="1" t="s">
        <v>22</v>
      </c>
      <c r="F223" s="6">
        <v>0</v>
      </c>
    </row>
    <row r="224" spans="1:6" x14ac:dyDescent="0.15">
      <c r="A224" t="str">
        <f t="shared" si="3"/>
        <v>MP-ECM-SLP-WARRANTS-PUBLIC=DPR REPORT P&amp;L</v>
      </c>
      <c r="B224" s="1" t="s">
        <v>173</v>
      </c>
      <c r="C224" s="1" t="s">
        <v>19</v>
      </c>
      <c r="D224" s="1" t="s">
        <v>20</v>
      </c>
      <c r="E224" s="1" t="s">
        <v>22</v>
      </c>
      <c r="F224" s="6">
        <v>-33389.81</v>
      </c>
    </row>
    <row r="225" spans="1:6" x14ac:dyDescent="0.15">
      <c r="A225" t="str">
        <f t="shared" si="3"/>
        <v>MP-EGM-ACCRUAL INCOME=DPR REPORT P&amp;L</v>
      </c>
      <c r="B225" s="1" t="s">
        <v>174</v>
      </c>
      <c r="C225" s="1" t="s">
        <v>19</v>
      </c>
      <c r="D225" s="1" t="s">
        <v>20</v>
      </c>
      <c r="E225" s="1" t="s">
        <v>22</v>
      </c>
      <c r="F225" s="6">
        <v>323935.18</v>
      </c>
    </row>
    <row r="226" spans="1:6" x14ac:dyDescent="0.15">
      <c r="A226" t="str">
        <f t="shared" si="3"/>
        <v>MP-EGM-PRIVATE=DPR REPORT P&amp;L</v>
      </c>
      <c r="B226" s="1" t="s">
        <v>175</v>
      </c>
      <c r="C226" s="1" t="s">
        <v>19</v>
      </c>
      <c r="D226" s="1" t="s">
        <v>20</v>
      </c>
      <c r="E226" s="1" t="s">
        <v>22</v>
      </c>
      <c r="F226" s="6">
        <v>-7526330</v>
      </c>
    </row>
    <row r="227" spans="1:6" x14ac:dyDescent="0.15">
      <c r="A227" t="str">
        <f t="shared" si="3"/>
        <v>MP-EGM-STRUCTURED CREDIT=DPR REPORT P&amp;L</v>
      </c>
      <c r="B227" s="1" t="s">
        <v>176</v>
      </c>
      <c r="C227" s="1" t="s">
        <v>19</v>
      </c>
      <c r="D227" s="1" t="s">
        <v>20</v>
      </c>
      <c r="E227" s="1" t="s">
        <v>22</v>
      </c>
      <c r="F227" s="6">
        <v>34403.03</v>
      </c>
    </row>
    <row r="228" spans="1:6" x14ac:dyDescent="0.15">
      <c r="A228" t="str">
        <f t="shared" si="3"/>
        <v>MP-EGM-TOTAL RETURN SWAP=DPR REPORT P&amp;L</v>
      </c>
      <c r="B228" s="1" t="s">
        <v>177</v>
      </c>
      <c r="C228" s="1" t="s">
        <v>19</v>
      </c>
      <c r="D228" s="1" t="s">
        <v>20</v>
      </c>
      <c r="E228" s="1" t="s">
        <v>22</v>
      </c>
      <c r="F228" s="6">
        <v>0</v>
      </c>
    </row>
    <row r="229" spans="1:6" x14ac:dyDescent="0.15">
      <c r="A229" t="str">
        <f t="shared" si="3"/>
        <v>MP-EI-PUBLIC=DPR REPORT P&amp;L</v>
      </c>
      <c r="B229" s="1" t="s">
        <v>178</v>
      </c>
      <c r="C229" s="1" t="s">
        <v>19</v>
      </c>
      <c r="D229" s="1" t="s">
        <v>20</v>
      </c>
      <c r="E229" s="1" t="s">
        <v>22</v>
      </c>
      <c r="F229" s="6">
        <v>0</v>
      </c>
    </row>
    <row r="230" spans="1:6" x14ac:dyDescent="0.15">
      <c r="A230" t="str">
        <f t="shared" si="3"/>
        <v>MP-ENA-CANADA=DPR REPORT P&amp;L</v>
      </c>
      <c r="B230" s="1" t="s">
        <v>180</v>
      </c>
      <c r="C230" s="1" t="s">
        <v>19</v>
      </c>
      <c r="D230" s="1" t="s">
        <v>20</v>
      </c>
      <c r="E230" s="1" t="s">
        <v>22</v>
      </c>
      <c r="F230" s="6">
        <v>4721711.37</v>
      </c>
    </row>
    <row r="231" spans="1:6" x14ac:dyDescent="0.15">
      <c r="A231" t="str">
        <f t="shared" si="3"/>
        <v>MP-ENA-DWNSTRM=DPR REPORT P&amp;L</v>
      </c>
      <c r="B231" s="1" t="s">
        <v>181</v>
      </c>
      <c r="C231" s="1" t="s">
        <v>19</v>
      </c>
      <c r="D231" s="1" t="s">
        <v>20</v>
      </c>
      <c r="E231" s="1" t="s">
        <v>22</v>
      </c>
      <c r="F231" s="6">
        <v>0</v>
      </c>
    </row>
    <row r="232" spans="1:6" x14ac:dyDescent="0.15">
      <c r="A232" t="str">
        <f t="shared" si="3"/>
        <v>MP-ENA-ECR=DPR REPORT P&amp;L</v>
      </c>
      <c r="B232" s="1" t="s">
        <v>182</v>
      </c>
      <c r="C232" s="1" t="s">
        <v>19</v>
      </c>
      <c r="D232" s="1" t="s">
        <v>20</v>
      </c>
      <c r="E232" s="1" t="s">
        <v>22</v>
      </c>
      <c r="F232" s="6">
        <v>-4715652.07</v>
      </c>
    </row>
    <row r="233" spans="1:6" x14ac:dyDescent="0.15">
      <c r="A233" t="str">
        <f t="shared" si="3"/>
        <v>MP-ENA-GASASSETS=DPR REPORT P&amp;L</v>
      </c>
      <c r="B233" s="1" t="s">
        <v>183</v>
      </c>
      <c r="C233" s="1" t="s">
        <v>19</v>
      </c>
      <c r="D233" s="1" t="s">
        <v>20</v>
      </c>
      <c r="E233" s="1" t="s">
        <v>22</v>
      </c>
      <c r="F233" s="6">
        <v>614109</v>
      </c>
    </row>
    <row r="234" spans="1:6" x14ac:dyDescent="0.15">
      <c r="A234" t="str">
        <f t="shared" si="3"/>
        <v>MP-ENA-GENEAST=DPR REPORT P&amp;L</v>
      </c>
      <c r="B234" s="1" t="s">
        <v>184</v>
      </c>
      <c r="C234" s="1" t="s">
        <v>19</v>
      </c>
      <c r="D234" s="1" t="s">
        <v>20</v>
      </c>
      <c r="E234" s="1" t="s">
        <v>22</v>
      </c>
      <c r="F234" s="6">
        <v>0</v>
      </c>
    </row>
    <row r="235" spans="1:6" x14ac:dyDescent="0.15">
      <c r="A235" t="str">
        <f t="shared" si="3"/>
        <v>MP-ENA-GENWEST=DPR REPORT P&amp;L</v>
      </c>
      <c r="B235" s="1" t="s">
        <v>185</v>
      </c>
      <c r="C235" s="1" t="s">
        <v>19</v>
      </c>
      <c r="D235" s="1" t="s">
        <v>20</v>
      </c>
      <c r="E235" s="1" t="s">
        <v>22</v>
      </c>
      <c r="F235" s="6">
        <v>0</v>
      </c>
    </row>
    <row r="236" spans="1:6" x14ac:dyDescent="0.15">
      <c r="A236" t="str">
        <f t="shared" si="3"/>
        <v>MP-ENA-IGUANA=DPR REPORT P&amp;L</v>
      </c>
      <c r="B236" s="1" t="s">
        <v>186</v>
      </c>
      <c r="C236" s="1" t="s">
        <v>19</v>
      </c>
      <c r="D236" s="1" t="s">
        <v>20</v>
      </c>
      <c r="E236" s="1" t="s">
        <v>22</v>
      </c>
      <c r="F236" s="6">
        <v>0</v>
      </c>
    </row>
    <row r="237" spans="1:6" x14ac:dyDescent="0.15">
      <c r="A237" t="str">
        <f t="shared" si="3"/>
        <v>MP-ENA-INTL-CONVERT-PRIVATE=DPR REPORT P&amp;L</v>
      </c>
      <c r="B237" s="1" t="s">
        <v>187</v>
      </c>
      <c r="C237" s="1" t="s">
        <v>19</v>
      </c>
      <c r="D237" s="1" t="s">
        <v>20</v>
      </c>
      <c r="E237" s="1" t="s">
        <v>22</v>
      </c>
      <c r="F237" s="6">
        <v>0</v>
      </c>
    </row>
    <row r="238" spans="1:6" x14ac:dyDescent="0.15">
      <c r="A238" t="str">
        <f t="shared" si="3"/>
        <v>MP-ENA-INTL-PRIVATE=DPR REPORT P&amp;L</v>
      </c>
      <c r="B238" s="1" t="s">
        <v>188</v>
      </c>
      <c r="C238" s="1" t="s">
        <v>19</v>
      </c>
      <c r="D238" s="1" t="s">
        <v>20</v>
      </c>
      <c r="E238" s="1" t="s">
        <v>22</v>
      </c>
      <c r="F238" s="6">
        <v>0</v>
      </c>
    </row>
    <row r="239" spans="1:6" x14ac:dyDescent="0.15">
      <c r="A239" t="str">
        <f t="shared" si="3"/>
        <v>MP-ENA-INTL-PUBLIC=DPR REPORT P&amp;L</v>
      </c>
      <c r="B239" s="1" t="s">
        <v>189</v>
      </c>
      <c r="C239" s="1" t="s">
        <v>19</v>
      </c>
      <c r="D239" s="1" t="s">
        <v>20</v>
      </c>
      <c r="E239" s="1" t="s">
        <v>22</v>
      </c>
      <c r="F239" s="6">
        <v>0</v>
      </c>
    </row>
    <row r="240" spans="1:6" x14ac:dyDescent="0.15">
      <c r="A240" t="str">
        <f t="shared" si="3"/>
        <v>MP-ENA-INTL-STRUCTURED-CREDIT=DPR REPORT P&amp;L</v>
      </c>
      <c r="B240" s="1" t="s">
        <v>190</v>
      </c>
      <c r="C240" s="1" t="s">
        <v>19</v>
      </c>
      <c r="D240" s="1" t="s">
        <v>20</v>
      </c>
      <c r="E240" s="1" t="s">
        <v>22</v>
      </c>
      <c r="F240" s="6">
        <v>0</v>
      </c>
    </row>
    <row r="241" spans="1:6" x14ac:dyDescent="0.15">
      <c r="A241" t="str">
        <f t="shared" si="3"/>
        <v>MP-ENA-PAPER=DPR REPORT P&amp;L</v>
      </c>
      <c r="B241" s="1" t="s">
        <v>191</v>
      </c>
      <c r="C241" s="1" t="s">
        <v>19</v>
      </c>
      <c r="D241" s="1" t="s">
        <v>20</v>
      </c>
      <c r="E241" s="1" t="s">
        <v>22</v>
      </c>
      <c r="F241" s="6">
        <v>-10426451.65</v>
      </c>
    </row>
    <row r="242" spans="1:6" x14ac:dyDescent="0.15">
      <c r="A242" t="str">
        <f t="shared" si="3"/>
        <v>MP-ENA-PORTFOLIO=DPR REPORT P&amp;L</v>
      </c>
      <c r="B242" s="1" t="s">
        <v>192</v>
      </c>
      <c r="C242" s="1" t="s">
        <v>19</v>
      </c>
      <c r="D242" s="1" t="s">
        <v>20</v>
      </c>
      <c r="E242" s="1" t="s">
        <v>22</v>
      </c>
      <c r="F242" s="6">
        <v>-135536575.30000001</v>
      </c>
    </row>
    <row r="243" spans="1:6" x14ac:dyDescent="0.15">
      <c r="A243" t="str">
        <f t="shared" si="3"/>
        <v>MP-ENA-PRINCIPALINVESTING=DPR REPORT P&amp;L</v>
      </c>
      <c r="B243" s="1" t="s">
        <v>193</v>
      </c>
      <c r="C243" s="1" t="s">
        <v>19</v>
      </c>
      <c r="D243" s="1" t="s">
        <v>20</v>
      </c>
      <c r="E243" s="1" t="s">
        <v>22</v>
      </c>
      <c r="F243" s="6">
        <v>-1704389.65</v>
      </c>
    </row>
    <row r="244" spans="1:6" x14ac:dyDescent="0.15">
      <c r="A244" t="str">
        <f t="shared" si="3"/>
        <v>MP-ENA-SPEC-ASSETS-NON-PERFORMING=DPR REPORT P&amp;L</v>
      </c>
      <c r="B244" s="1" t="s">
        <v>194</v>
      </c>
      <c r="C244" s="1" t="s">
        <v>19</v>
      </c>
      <c r="D244" s="1" t="s">
        <v>20</v>
      </c>
      <c r="E244" s="1" t="s">
        <v>22</v>
      </c>
      <c r="F244" s="6">
        <v>-23148859.469999999</v>
      </c>
    </row>
    <row r="245" spans="1:6" x14ac:dyDescent="0.15">
      <c r="A245" t="str">
        <f t="shared" si="3"/>
        <v>MP-ENA-SPEC-ASSETS-PERFORMING=DPR REPORT P&amp;L</v>
      </c>
      <c r="B245" s="1" t="s">
        <v>195</v>
      </c>
      <c r="C245" s="1" t="s">
        <v>19</v>
      </c>
      <c r="D245" s="1" t="s">
        <v>20</v>
      </c>
      <c r="E245" s="1" t="s">
        <v>22</v>
      </c>
      <c r="F245" s="6">
        <v>72370633</v>
      </c>
    </row>
    <row r="246" spans="1:6" x14ac:dyDescent="0.15">
      <c r="A246" t="str">
        <f t="shared" si="3"/>
        <v>MP-ENA-TREASURY=DPR REPORT P&amp;L</v>
      </c>
      <c r="B246" s="1" t="s">
        <v>196</v>
      </c>
      <c r="C246" s="1" t="s">
        <v>19</v>
      </c>
      <c r="D246" s="1" t="s">
        <v>20</v>
      </c>
      <c r="E246" s="1" t="s">
        <v>22</v>
      </c>
      <c r="F246" s="6">
        <v>-3725539</v>
      </c>
    </row>
    <row r="247" spans="1:6" x14ac:dyDescent="0.15">
      <c r="A247" t="str">
        <f t="shared" si="3"/>
        <v>MP-ENA-WESTORIG=DPR REPORT P&amp;L</v>
      </c>
      <c r="B247" s="1" t="s">
        <v>197</v>
      </c>
      <c r="C247" s="1" t="s">
        <v>19</v>
      </c>
      <c r="D247" s="1" t="s">
        <v>20</v>
      </c>
      <c r="E247" s="1" t="s">
        <v>22</v>
      </c>
      <c r="F247" s="6">
        <v>0</v>
      </c>
    </row>
    <row r="248" spans="1:6" x14ac:dyDescent="0.15">
      <c r="A248" t="str">
        <f t="shared" si="3"/>
        <v>MP-ENRONCORP-PUBLIC=DPR REPORT P&amp;L</v>
      </c>
      <c r="B248" s="1" t="s">
        <v>199</v>
      </c>
      <c r="C248" s="1" t="s">
        <v>19</v>
      </c>
      <c r="D248" s="1" t="s">
        <v>20</v>
      </c>
      <c r="E248" s="1" t="s">
        <v>22</v>
      </c>
      <c r="F248" s="6">
        <v>-3061248.94</v>
      </c>
    </row>
    <row r="249" spans="1:6" x14ac:dyDescent="0.15">
      <c r="A249" t="str">
        <f t="shared" si="3"/>
        <v>MP-ENW-EQUITY-PARTNERSHIPS=DPR REPORT P&amp;L</v>
      </c>
      <c r="B249" s="1" t="s">
        <v>200</v>
      </c>
      <c r="C249" s="1" t="s">
        <v>19</v>
      </c>
      <c r="D249" s="1" t="s">
        <v>20</v>
      </c>
      <c r="E249" s="1" t="s">
        <v>22</v>
      </c>
      <c r="F249" s="6">
        <v>0</v>
      </c>
    </row>
    <row r="250" spans="1:6" x14ac:dyDescent="0.15">
      <c r="A250" t="str">
        <f t="shared" si="3"/>
        <v>MP-ENW-PRIVATE=DPR REPORT P&amp;L</v>
      </c>
      <c r="B250" s="1" t="s">
        <v>201</v>
      </c>
      <c r="C250" s="1" t="s">
        <v>19</v>
      </c>
      <c r="D250" s="1" t="s">
        <v>20</v>
      </c>
      <c r="E250" s="1" t="s">
        <v>22</v>
      </c>
      <c r="F250" s="6">
        <v>0</v>
      </c>
    </row>
    <row r="251" spans="1:6" x14ac:dyDescent="0.15">
      <c r="A251" t="str">
        <f t="shared" si="3"/>
        <v>MP-EUR-HEDGES=DPR REPORT P&amp;L</v>
      </c>
      <c r="B251" s="1" t="s">
        <v>202</v>
      </c>
      <c r="C251" s="1" t="s">
        <v>19</v>
      </c>
      <c r="D251" s="1" t="s">
        <v>20</v>
      </c>
      <c r="E251" s="1" t="s">
        <v>22</v>
      </c>
      <c r="F251" s="6">
        <v>0</v>
      </c>
    </row>
    <row r="252" spans="1:6" x14ac:dyDescent="0.15">
      <c r="A252" t="str">
        <f t="shared" si="3"/>
        <v>MP-EUR-PRIVATE=DPR REPORT P&amp;L</v>
      </c>
      <c r="B252" s="1" t="s">
        <v>203</v>
      </c>
      <c r="C252" s="1" t="s">
        <v>19</v>
      </c>
      <c r="D252" s="1" t="s">
        <v>20</v>
      </c>
      <c r="E252" s="1" t="s">
        <v>22</v>
      </c>
      <c r="F252" s="6">
        <v>0</v>
      </c>
    </row>
    <row r="253" spans="1:6" x14ac:dyDescent="0.15">
      <c r="A253" t="str">
        <f t="shared" si="3"/>
        <v>MP-EUR-PUBLIC=DPR REPORT P&amp;L</v>
      </c>
      <c r="B253" s="1" t="s">
        <v>204</v>
      </c>
      <c r="C253" s="1" t="s">
        <v>19</v>
      </c>
      <c r="D253" s="1" t="s">
        <v>20</v>
      </c>
      <c r="E253" s="1" t="s">
        <v>22</v>
      </c>
      <c r="F253" s="6">
        <v>1226898.53</v>
      </c>
    </row>
    <row r="254" spans="1:6" x14ac:dyDescent="0.15">
      <c r="A254" t="str">
        <f t="shared" si="3"/>
        <v>MP-EUR-STRUCTURED-CREDIT=DPR REPORT P&amp;L</v>
      </c>
      <c r="B254" s="1" t="s">
        <v>205</v>
      </c>
      <c r="C254" s="1" t="s">
        <v>19</v>
      </c>
      <c r="D254" s="1" t="s">
        <v>20</v>
      </c>
      <c r="E254" s="1" t="s">
        <v>22</v>
      </c>
      <c r="F254" s="6">
        <v>0</v>
      </c>
    </row>
    <row r="255" spans="1:6" x14ac:dyDescent="0.15">
      <c r="A255" t="str">
        <f t="shared" si="3"/>
        <v>MP-Raptor I - CANADIAN PRIVATE=DPR REPORT P&amp;L</v>
      </c>
      <c r="B255" s="1" t="s">
        <v>206</v>
      </c>
      <c r="C255" s="1" t="s">
        <v>19</v>
      </c>
      <c r="D255" s="1" t="s">
        <v>20</v>
      </c>
      <c r="E255" s="1" t="s">
        <v>22</v>
      </c>
      <c r="F255" s="6">
        <v>0</v>
      </c>
    </row>
    <row r="256" spans="1:6" x14ac:dyDescent="0.15">
      <c r="A256" t="str">
        <f t="shared" si="3"/>
        <v>MP-Raptor I - CANADIAN PUBLIC=DPR REPORT P&amp;L</v>
      </c>
      <c r="B256" s="1" t="s">
        <v>207</v>
      </c>
      <c r="C256" s="1" t="s">
        <v>19</v>
      </c>
      <c r="D256" s="1" t="s">
        <v>20</v>
      </c>
      <c r="E256" s="1" t="s">
        <v>22</v>
      </c>
      <c r="F256" s="6">
        <v>41370.500000000102</v>
      </c>
    </row>
    <row r="257" spans="1:6" x14ac:dyDescent="0.15">
      <c r="A257" t="str">
        <f t="shared" si="3"/>
        <v>MP-Raptor I - CONVERTIBLE PRIVATE=DPR REPORT P&amp;L</v>
      </c>
      <c r="B257" s="1" t="s">
        <v>208</v>
      </c>
      <c r="C257" s="1" t="s">
        <v>19</v>
      </c>
      <c r="D257" s="1" t="s">
        <v>20</v>
      </c>
      <c r="E257" s="1" t="s">
        <v>22</v>
      </c>
      <c r="F257" s="6">
        <v>0</v>
      </c>
    </row>
    <row r="258" spans="1:6" x14ac:dyDescent="0.15">
      <c r="A258" t="str">
        <f t="shared" si="3"/>
        <v>MP-Raptor I - EBS - US PUBLIC=DPR REPORT P&amp;L</v>
      </c>
      <c r="B258" s="1" t="s">
        <v>209</v>
      </c>
      <c r="C258" s="1" t="s">
        <v>19</v>
      </c>
      <c r="D258" s="1" t="s">
        <v>20</v>
      </c>
      <c r="E258" s="1" t="s">
        <v>22</v>
      </c>
      <c r="F258" s="6">
        <v>-55149673.859999999</v>
      </c>
    </row>
    <row r="259" spans="1:6" x14ac:dyDescent="0.15">
      <c r="A259" t="str">
        <f t="shared" ref="A259:A322" si="4">B259&amp;"="&amp;E259</f>
        <v>MP-Raptor I - EGF SLP - CANADIAN PUBLIC=DPR REPORT P&amp;L</v>
      </c>
      <c r="B259" s="1" t="s">
        <v>210</v>
      </c>
      <c r="C259" s="1" t="s">
        <v>19</v>
      </c>
      <c r="D259" s="1" t="s">
        <v>20</v>
      </c>
      <c r="E259" s="1" t="s">
        <v>22</v>
      </c>
      <c r="F259" s="6">
        <v>-58960.93</v>
      </c>
    </row>
    <row r="260" spans="1:6" x14ac:dyDescent="0.15">
      <c r="A260" t="str">
        <f t="shared" si="4"/>
        <v>MP-Raptor I - EGF SLP - PRIVATE EQUITY PTRSHPS=DPR REPORT P&amp;L</v>
      </c>
      <c r="B260" s="1" t="s">
        <v>211</v>
      </c>
      <c r="C260" s="1" t="s">
        <v>19</v>
      </c>
      <c r="D260" s="1" t="s">
        <v>20</v>
      </c>
      <c r="E260" s="1" t="s">
        <v>22</v>
      </c>
      <c r="F260" s="6">
        <v>0</v>
      </c>
    </row>
    <row r="261" spans="1:6" x14ac:dyDescent="0.15">
      <c r="A261" t="str">
        <f t="shared" si="4"/>
        <v>MP-Raptor I - EGF SLP - US PUBLIC=DPR REPORT P&amp;L</v>
      </c>
      <c r="B261" s="1" t="s">
        <v>212</v>
      </c>
      <c r="C261" s="1" t="s">
        <v>19</v>
      </c>
      <c r="D261" s="1" t="s">
        <v>20</v>
      </c>
      <c r="E261" s="1" t="s">
        <v>22</v>
      </c>
      <c r="F261" s="6">
        <v>373672.92</v>
      </c>
    </row>
    <row r="262" spans="1:6" x14ac:dyDescent="0.15">
      <c r="A262" t="str">
        <f t="shared" si="4"/>
        <v>MP-Raptor I - EGF SLP - US STRUCTURED CREDIT=DPR REPORT P&amp;L</v>
      </c>
      <c r="B262" s="1" t="s">
        <v>213</v>
      </c>
      <c r="C262" s="1" t="s">
        <v>19</v>
      </c>
      <c r="D262" s="1" t="s">
        <v>20</v>
      </c>
      <c r="E262" s="1" t="s">
        <v>22</v>
      </c>
      <c r="F262" s="6">
        <v>0</v>
      </c>
    </row>
    <row r="263" spans="1:6" x14ac:dyDescent="0.15">
      <c r="A263" t="str">
        <f t="shared" si="4"/>
        <v>MP-Raptor I - EGF SLP - WARRANTS PUBLIC=DPR REPORT P&amp;L</v>
      </c>
      <c r="B263" s="1" t="s">
        <v>214</v>
      </c>
      <c r="C263" s="1" t="s">
        <v>19</v>
      </c>
      <c r="D263" s="1" t="s">
        <v>20</v>
      </c>
      <c r="E263" s="1" t="s">
        <v>22</v>
      </c>
      <c r="F263" s="6">
        <v>42136.65</v>
      </c>
    </row>
    <row r="264" spans="1:6" x14ac:dyDescent="0.15">
      <c r="A264" t="str">
        <f t="shared" si="4"/>
        <v>MP-Raptor I - PRIVATE EQUITY PTR=DPR REPORT P&amp;L</v>
      </c>
      <c r="B264" s="1" t="s">
        <v>215</v>
      </c>
      <c r="C264" s="1" t="s">
        <v>19</v>
      </c>
      <c r="D264" s="1" t="s">
        <v>20</v>
      </c>
      <c r="E264" s="1" t="s">
        <v>22</v>
      </c>
      <c r="F264" s="6">
        <v>0</v>
      </c>
    </row>
    <row r="265" spans="1:6" x14ac:dyDescent="0.15">
      <c r="A265" t="str">
        <f t="shared" si="4"/>
        <v>MP-Raptor I - STRUCTURED CREDIT - BOOK=DPR REPORT P&amp;L</v>
      </c>
      <c r="B265" s="1" t="s">
        <v>216</v>
      </c>
      <c r="C265" s="1" t="s">
        <v>19</v>
      </c>
      <c r="D265" s="1" t="s">
        <v>20</v>
      </c>
      <c r="E265" s="1" t="s">
        <v>22</v>
      </c>
      <c r="F265" s="6">
        <v>0</v>
      </c>
    </row>
    <row r="266" spans="1:6" x14ac:dyDescent="0.15">
      <c r="A266" t="str">
        <f t="shared" si="4"/>
        <v>MP-Raptor I - STRUCTURED CREDIT - BOOK RA=DPR REPORT P&amp;L</v>
      </c>
      <c r="B266" s="1" t="s">
        <v>217</v>
      </c>
      <c r="C266" s="1" t="s">
        <v>19</v>
      </c>
      <c r="D266" s="1" t="s">
        <v>20</v>
      </c>
      <c r="E266" s="1" t="s">
        <v>22</v>
      </c>
      <c r="F266" s="6">
        <v>0</v>
      </c>
    </row>
    <row r="267" spans="1:6" x14ac:dyDescent="0.15">
      <c r="A267" t="str">
        <f t="shared" si="4"/>
        <v>MP-Raptor I - STRUCTURED CREDIT - MTM=DPR REPORT P&amp;L</v>
      </c>
      <c r="B267" s="1" t="s">
        <v>218</v>
      </c>
      <c r="C267" s="1" t="s">
        <v>19</v>
      </c>
      <c r="D267" s="1" t="s">
        <v>20</v>
      </c>
      <c r="E267" s="1" t="s">
        <v>22</v>
      </c>
      <c r="F267" s="6">
        <v>56225.46</v>
      </c>
    </row>
    <row r="268" spans="1:6" x14ac:dyDescent="0.15">
      <c r="A268" t="str">
        <f t="shared" si="4"/>
        <v>MP-Raptor I - US PRIVATE=DPR REPORT P&amp;L</v>
      </c>
      <c r="B268" s="1" t="s">
        <v>219</v>
      </c>
      <c r="C268" s="1" t="s">
        <v>19</v>
      </c>
      <c r="D268" s="1" t="s">
        <v>20</v>
      </c>
      <c r="E268" s="1" t="s">
        <v>22</v>
      </c>
      <c r="F268" s="6">
        <v>0</v>
      </c>
    </row>
    <row r="269" spans="1:6" x14ac:dyDescent="0.15">
      <c r="A269" t="str">
        <f t="shared" si="4"/>
        <v>MP-Raptor I - US PUBLIC=DPR REPORT P&amp;L</v>
      </c>
      <c r="B269" s="1" t="s">
        <v>220</v>
      </c>
      <c r="C269" s="1" t="s">
        <v>19</v>
      </c>
      <c r="D269" s="1" t="s">
        <v>20</v>
      </c>
      <c r="E269" s="1" t="s">
        <v>22</v>
      </c>
      <c r="F269" s="6">
        <v>22091481.52</v>
      </c>
    </row>
    <row r="270" spans="1:6" x14ac:dyDescent="0.15">
      <c r="A270" t="str">
        <f t="shared" si="4"/>
        <v>MP-Raptor I - WARRANTS PRIVATE=DPR REPORT P&amp;L</v>
      </c>
      <c r="B270" s="1" t="s">
        <v>221</v>
      </c>
      <c r="C270" s="1" t="s">
        <v>19</v>
      </c>
      <c r="D270" s="1" t="s">
        <v>20</v>
      </c>
      <c r="E270" s="1" t="s">
        <v>22</v>
      </c>
      <c r="F270" s="6">
        <v>0</v>
      </c>
    </row>
    <row r="271" spans="1:6" x14ac:dyDescent="0.15">
      <c r="A271" t="str">
        <f t="shared" si="4"/>
        <v>MP-Raptor I - WARRANTS PUBLIC=DPR REPORT P&amp;L</v>
      </c>
      <c r="B271" s="1" t="s">
        <v>222</v>
      </c>
      <c r="C271" s="1" t="s">
        <v>19</v>
      </c>
      <c r="D271" s="1" t="s">
        <v>20</v>
      </c>
      <c r="E271" s="1" t="s">
        <v>22</v>
      </c>
      <c r="F271" s="6">
        <v>103196.02</v>
      </c>
    </row>
    <row r="272" spans="1:6" x14ac:dyDescent="0.15">
      <c r="A272" t="str">
        <f t="shared" si="4"/>
        <v>NOX=DPR REPORT P&amp;L</v>
      </c>
      <c r="B272" s="1" t="s">
        <v>223</v>
      </c>
      <c r="C272" s="1" t="s">
        <v>19</v>
      </c>
      <c r="D272" s="1" t="s">
        <v>20</v>
      </c>
      <c r="E272" s="1" t="s">
        <v>22</v>
      </c>
      <c r="F272" s="6">
        <v>128587.42</v>
      </c>
    </row>
    <row r="273" spans="1:6" x14ac:dyDescent="0.15">
      <c r="A273" t="str">
        <f t="shared" si="4"/>
        <v>NOX-INV=DPR REPORT P&amp;L</v>
      </c>
      <c r="B273" s="1" t="s">
        <v>224</v>
      </c>
      <c r="C273" s="1" t="s">
        <v>19</v>
      </c>
      <c r="D273" s="1" t="s">
        <v>20</v>
      </c>
      <c r="E273" s="1" t="s">
        <v>22</v>
      </c>
      <c r="F273" s="6">
        <v>-112725</v>
      </c>
    </row>
    <row r="274" spans="1:6" x14ac:dyDescent="0.15">
      <c r="A274" t="str">
        <f t="shared" si="4"/>
        <v>ORIG-GAS=DPR REPORT P&amp;L</v>
      </c>
      <c r="B274" s="1" t="s">
        <v>225</v>
      </c>
      <c r="C274" s="1" t="s">
        <v>19</v>
      </c>
      <c r="D274" s="1" t="s">
        <v>20</v>
      </c>
      <c r="E274" s="1" t="s">
        <v>22</v>
      </c>
      <c r="F274" s="6">
        <v>105986345.84</v>
      </c>
    </row>
    <row r="275" spans="1:6" x14ac:dyDescent="0.15">
      <c r="A275" t="str">
        <f t="shared" si="4"/>
        <v>ORIG-INTL=DPR REPORT P&amp;L</v>
      </c>
      <c r="B275" s="1" t="s">
        <v>226</v>
      </c>
      <c r="C275" s="1" t="s">
        <v>19</v>
      </c>
      <c r="D275" s="1" t="s">
        <v>20</v>
      </c>
      <c r="E275" s="1" t="s">
        <v>22</v>
      </c>
      <c r="F275" s="6">
        <v>0</v>
      </c>
    </row>
    <row r="276" spans="1:6" x14ac:dyDescent="0.15">
      <c r="A276" t="str">
        <f t="shared" si="4"/>
        <v>ORIG-POWER=DPR REPORT P&amp;L</v>
      </c>
      <c r="B276" s="1" t="s">
        <v>227</v>
      </c>
      <c r="C276" s="1" t="s">
        <v>19</v>
      </c>
      <c r="D276" s="1" t="s">
        <v>20</v>
      </c>
      <c r="E276" s="1" t="s">
        <v>22</v>
      </c>
      <c r="F276" s="6">
        <v>-10715118.09</v>
      </c>
    </row>
    <row r="277" spans="1:6" x14ac:dyDescent="0.15">
      <c r="A277" t="str">
        <f t="shared" si="4"/>
        <v>ORIG-SPR OPTION=DPR REPORT P&amp;L</v>
      </c>
      <c r="B277" s="1" t="s">
        <v>228</v>
      </c>
      <c r="C277" s="1" t="s">
        <v>19</v>
      </c>
      <c r="D277" s="1" t="s">
        <v>20</v>
      </c>
      <c r="E277" s="1" t="s">
        <v>22</v>
      </c>
      <c r="F277" s="6">
        <v>-17704337.25</v>
      </c>
    </row>
    <row r="278" spans="1:6" x14ac:dyDescent="0.15">
      <c r="A278" t="str">
        <f t="shared" si="4"/>
        <v>ORIG-US=DPR REPORT P&amp;L</v>
      </c>
      <c r="B278" s="1" t="s">
        <v>229</v>
      </c>
      <c r="C278" s="1" t="s">
        <v>19</v>
      </c>
      <c r="D278" s="1" t="s">
        <v>20</v>
      </c>
      <c r="E278" s="1" t="s">
        <v>22</v>
      </c>
      <c r="F278" s="6">
        <v>14323044.9</v>
      </c>
    </row>
    <row r="279" spans="1:6" x14ac:dyDescent="0.15">
      <c r="A279" t="str">
        <f t="shared" si="4"/>
        <v>OTHER-EUROPE=DPR REPORT P&amp;L</v>
      </c>
      <c r="B279" s="1" t="s">
        <v>230</v>
      </c>
      <c r="C279" s="1" t="s">
        <v>19</v>
      </c>
      <c r="D279" s="1" t="s">
        <v>20</v>
      </c>
      <c r="E279" s="1" t="s">
        <v>22</v>
      </c>
      <c r="F279" s="6">
        <v>18878399.030000001</v>
      </c>
    </row>
    <row r="280" spans="1:6" x14ac:dyDescent="0.15">
      <c r="A280" t="str">
        <f t="shared" si="4"/>
        <v>PAPER=DPR REPORT P&amp;L</v>
      </c>
      <c r="B280" s="1" t="s">
        <v>231</v>
      </c>
      <c r="C280" s="1" t="s">
        <v>19</v>
      </c>
      <c r="D280" s="1" t="s">
        <v>20</v>
      </c>
      <c r="E280" s="1" t="s">
        <v>22</v>
      </c>
      <c r="F280" s="6">
        <v>2315953</v>
      </c>
    </row>
    <row r="281" spans="1:6" x14ac:dyDescent="0.15">
      <c r="A281" t="str">
        <f t="shared" si="4"/>
        <v>POWER-EAST=DPR REPORT P&amp;L</v>
      </c>
      <c r="B281" s="1" t="s">
        <v>235</v>
      </c>
      <c r="C281" s="1" t="s">
        <v>19</v>
      </c>
      <c r="D281" s="1" t="s">
        <v>20</v>
      </c>
      <c r="E281" s="1" t="s">
        <v>22</v>
      </c>
      <c r="F281" s="6">
        <v>31766007.109999999</v>
      </c>
    </row>
    <row r="282" spans="1:6" x14ac:dyDescent="0.15">
      <c r="A282" t="str">
        <f t="shared" si="4"/>
        <v>POWER-GENCO=DPR REPORT P&amp;L</v>
      </c>
      <c r="B282" s="1" t="s">
        <v>236</v>
      </c>
      <c r="C282" s="1" t="s">
        <v>19</v>
      </c>
      <c r="D282" s="1" t="s">
        <v>20</v>
      </c>
      <c r="E282" s="1" t="s">
        <v>22</v>
      </c>
      <c r="F282" s="6">
        <v>12575356.66</v>
      </c>
    </row>
    <row r="283" spans="1:6" x14ac:dyDescent="0.15">
      <c r="A283" t="str">
        <f t="shared" si="4"/>
        <v>POWER-WEST=DPR REPORT P&amp;L</v>
      </c>
      <c r="B283" s="1" t="s">
        <v>237</v>
      </c>
      <c r="C283" s="1" t="s">
        <v>19</v>
      </c>
      <c r="D283" s="1" t="s">
        <v>20</v>
      </c>
      <c r="E283" s="1" t="s">
        <v>22</v>
      </c>
      <c r="F283" s="6">
        <v>1738928.21617169</v>
      </c>
    </row>
    <row r="284" spans="1:6" x14ac:dyDescent="0.15">
      <c r="A284" t="str">
        <f t="shared" si="4"/>
        <v>SO2=DPR REPORT P&amp;L</v>
      </c>
      <c r="B284" s="1" t="s">
        <v>238</v>
      </c>
      <c r="C284" s="1" t="s">
        <v>19</v>
      </c>
      <c r="D284" s="1" t="s">
        <v>20</v>
      </c>
      <c r="E284" s="1" t="s">
        <v>22</v>
      </c>
      <c r="F284" s="6">
        <v>2072808.14</v>
      </c>
    </row>
    <row r="285" spans="1:6" x14ac:dyDescent="0.15">
      <c r="A285" t="str">
        <f t="shared" si="4"/>
        <v>SO2-INV=DPR REPORT P&amp;L</v>
      </c>
      <c r="B285" s="1" t="s">
        <v>239</v>
      </c>
      <c r="C285" s="1" t="s">
        <v>19</v>
      </c>
      <c r="D285" s="1" t="s">
        <v>20</v>
      </c>
      <c r="E285" s="1" t="s">
        <v>22</v>
      </c>
      <c r="F285" s="6">
        <v>-1033234.91</v>
      </c>
    </row>
    <row r="286" spans="1:6" x14ac:dyDescent="0.15">
      <c r="A286" t="str">
        <f t="shared" si="4"/>
        <v>SOFTCOMMODITIES=DPR REPORT P&amp;L</v>
      </c>
      <c r="B286" s="1" t="s">
        <v>240</v>
      </c>
      <c r="C286" s="1" t="s">
        <v>19</v>
      </c>
      <c r="D286" s="1" t="s">
        <v>20</v>
      </c>
      <c r="E286" s="1" t="s">
        <v>22</v>
      </c>
      <c r="F286" s="6">
        <v>-49978.3999999999</v>
      </c>
    </row>
    <row r="287" spans="1:6" x14ac:dyDescent="0.15">
      <c r="A287" t="str">
        <f t="shared" si="4"/>
        <v>UKGAS-JBLOCKFIN=DPR REPORT P&amp;L</v>
      </c>
      <c r="B287" s="1" t="s">
        <v>244</v>
      </c>
      <c r="C287" s="1" t="s">
        <v>19</v>
      </c>
      <c r="D287" s="1" t="s">
        <v>20</v>
      </c>
      <c r="E287" s="1" t="s">
        <v>22</v>
      </c>
      <c r="F287" s="6">
        <v>129073.13</v>
      </c>
    </row>
    <row r="288" spans="1:6" x14ac:dyDescent="0.15">
      <c r="A288" t="str">
        <f t="shared" si="4"/>
        <v>US DRIFT=DPR REPORT P&amp;L</v>
      </c>
      <c r="B288" s="1" t="s">
        <v>245</v>
      </c>
      <c r="C288" s="1" t="s">
        <v>19</v>
      </c>
      <c r="D288" s="1" t="s">
        <v>20</v>
      </c>
      <c r="E288" s="1" t="s">
        <v>22</v>
      </c>
      <c r="F288" s="6">
        <v>25651414</v>
      </c>
    </row>
    <row r="289" spans="1:6" x14ac:dyDescent="0.15">
      <c r="A289" t="str">
        <f t="shared" si="4"/>
        <v>WEATHER=DPR REPORT P&amp;L</v>
      </c>
      <c r="B289" s="1" t="s">
        <v>246</v>
      </c>
      <c r="C289" s="1" t="s">
        <v>19</v>
      </c>
      <c r="D289" s="1" t="s">
        <v>20</v>
      </c>
      <c r="E289" s="1" t="s">
        <v>22</v>
      </c>
      <c r="F289" s="6">
        <v>3881067</v>
      </c>
    </row>
    <row r="290" spans="1:6" x14ac:dyDescent="0.15">
      <c r="A290" t="str">
        <f t="shared" si="4"/>
        <v>WEST-MGMT=DPR REPORT P&amp;L</v>
      </c>
      <c r="B290" s="1" t="s">
        <v>247</v>
      </c>
      <c r="C290" s="1" t="s">
        <v>19</v>
      </c>
      <c r="D290" s="1" t="s">
        <v>20</v>
      </c>
      <c r="E290" s="1" t="s">
        <v>22</v>
      </c>
      <c r="F290" s="6">
        <v>-46625563.759999998</v>
      </c>
    </row>
    <row r="291" spans="1:6" x14ac:dyDescent="0.15">
      <c r="A291" t="str">
        <f t="shared" si="4"/>
        <v>CAPITAL-PORTFOLIO-ESB=DPR REPORT P&amp;L</v>
      </c>
      <c r="B291" s="1" t="s">
        <v>51</v>
      </c>
      <c r="C291" s="1" t="s">
        <v>19</v>
      </c>
      <c r="D291" s="1" t="s">
        <v>20</v>
      </c>
      <c r="E291" s="1" t="s">
        <v>22</v>
      </c>
      <c r="F291" s="6">
        <v>0</v>
      </c>
    </row>
    <row r="292" spans="1:6" x14ac:dyDescent="0.15">
      <c r="A292" t="str">
        <f t="shared" si="4"/>
        <v>CROSS COMM=DPR REPORT P&amp;L</v>
      </c>
      <c r="B292" s="1" t="s">
        <v>55</v>
      </c>
      <c r="C292" s="1" t="s">
        <v>19</v>
      </c>
      <c r="D292" s="1" t="s">
        <v>20</v>
      </c>
      <c r="E292" s="1" t="s">
        <v>22</v>
      </c>
      <c r="F292" s="6">
        <v>7352900.3600000003</v>
      </c>
    </row>
    <row r="293" spans="1:6" x14ac:dyDescent="0.15">
      <c r="A293" t="str">
        <f t="shared" si="4"/>
        <v>EES=DPR REPORT P&amp;L</v>
      </c>
      <c r="B293" s="1" t="s">
        <v>62</v>
      </c>
      <c r="C293" s="1" t="s">
        <v>19</v>
      </c>
      <c r="D293" s="1" t="s">
        <v>20</v>
      </c>
      <c r="E293" s="1" t="s">
        <v>22</v>
      </c>
      <c r="F293" s="6">
        <v>50789021.207445197</v>
      </c>
    </row>
    <row r="294" spans="1:6" x14ac:dyDescent="0.15">
      <c r="A294" t="str">
        <f t="shared" si="4"/>
        <v>EES EUROPE=DPR REPORT P&amp;L</v>
      </c>
      <c r="B294" s="1" t="s">
        <v>248</v>
      </c>
      <c r="C294" s="1" t="s">
        <v>19</v>
      </c>
      <c r="D294" s="1" t="s">
        <v>20</v>
      </c>
      <c r="E294" s="1" t="s">
        <v>22</v>
      </c>
      <c r="F294" s="6">
        <v>3809655.33</v>
      </c>
    </row>
    <row r="295" spans="1:6" x14ac:dyDescent="0.15">
      <c r="A295" t="str">
        <f t="shared" si="4"/>
        <v>EES PWR=DPR REPORT P&amp;L</v>
      </c>
      <c r="B295" s="1" t="s">
        <v>64</v>
      </c>
      <c r="C295" s="1" t="s">
        <v>19</v>
      </c>
      <c r="D295" s="1" t="s">
        <v>20</v>
      </c>
      <c r="E295" s="1" t="s">
        <v>22</v>
      </c>
      <c r="F295" s="6">
        <v>40637935.707445197</v>
      </c>
    </row>
    <row r="296" spans="1:6" x14ac:dyDescent="0.15">
      <c r="A296" t="str">
        <f t="shared" si="4"/>
        <v>EMISSIONS=DPR REPORT P&amp;L</v>
      </c>
      <c r="B296" s="1" t="s">
        <v>67</v>
      </c>
      <c r="C296" s="1" t="s">
        <v>19</v>
      </c>
      <c r="D296" s="1" t="s">
        <v>20</v>
      </c>
      <c r="E296" s="1" t="s">
        <v>22</v>
      </c>
      <c r="F296" s="6">
        <v>932529.19</v>
      </c>
    </row>
    <row r="297" spans="1:6" x14ac:dyDescent="0.15">
      <c r="A297" t="str">
        <f t="shared" si="4"/>
        <v>ENRON EUROPE=DPR REPORT P&amp;L</v>
      </c>
      <c r="B297" s="1" t="s">
        <v>249</v>
      </c>
      <c r="C297" s="1" t="s">
        <v>19</v>
      </c>
      <c r="D297" s="1" t="s">
        <v>20</v>
      </c>
      <c r="E297" s="1" t="s">
        <v>22</v>
      </c>
      <c r="F297" s="6">
        <v>1226898.53</v>
      </c>
    </row>
    <row r="298" spans="1:6" x14ac:dyDescent="0.15">
      <c r="A298" t="str">
        <f t="shared" si="4"/>
        <v>EUROPEAN TRADING=DPR REPORT P&amp;L</v>
      </c>
      <c r="B298" s="1" t="s">
        <v>250</v>
      </c>
      <c r="C298" s="1" t="s">
        <v>19</v>
      </c>
      <c r="D298" s="1" t="s">
        <v>20</v>
      </c>
      <c r="E298" s="1" t="s">
        <v>22</v>
      </c>
      <c r="F298" s="6">
        <v>74041778.680000007</v>
      </c>
    </row>
    <row r="299" spans="1:6" x14ac:dyDescent="0.15">
      <c r="A299" t="str">
        <f t="shared" si="4"/>
        <v>FINANCIAL TRADING=DPR REPORT P&amp;L</v>
      </c>
      <c r="B299" s="1" t="s">
        <v>251</v>
      </c>
      <c r="C299" s="1" t="s">
        <v>19</v>
      </c>
      <c r="D299" s="1" t="s">
        <v>20</v>
      </c>
      <c r="E299" s="1" t="s">
        <v>22</v>
      </c>
      <c r="F299" s="6">
        <v>1207610.4099999999</v>
      </c>
    </row>
    <row r="300" spans="1:6" x14ac:dyDescent="0.15">
      <c r="A300" t="str">
        <f t="shared" si="4"/>
        <v>GAS-CONSOL-ALL=DPR REPORT P&amp;L</v>
      </c>
      <c r="B300" s="1" t="s">
        <v>93</v>
      </c>
      <c r="C300" s="1" t="s">
        <v>19</v>
      </c>
      <c r="D300" s="1" t="s">
        <v>20</v>
      </c>
      <c r="E300" s="1" t="s">
        <v>22</v>
      </c>
      <c r="F300" s="6">
        <v>-59598120.945200004</v>
      </c>
    </row>
    <row r="301" spans="1:6" x14ac:dyDescent="0.15">
      <c r="A301" t="str">
        <f t="shared" si="4"/>
        <v>GAS-CONSOL-CAN=DPR REPORT P&amp;L</v>
      </c>
      <c r="B301" s="1" t="s">
        <v>94</v>
      </c>
      <c r="C301" s="1" t="s">
        <v>19</v>
      </c>
      <c r="D301" s="1" t="s">
        <v>20</v>
      </c>
      <c r="E301" s="1" t="s">
        <v>22</v>
      </c>
      <c r="F301" s="6">
        <v>8610029.5399999991</v>
      </c>
    </row>
    <row r="302" spans="1:6" x14ac:dyDescent="0.15">
      <c r="A302" t="str">
        <f t="shared" si="4"/>
        <v>GAS-CONSOL-US=DPR REPORT P&amp;L</v>
      </c>
      <c r="B302" s="1" t="s">
        <v>95</v>
      </c>
      <c r="C302" s="1" t="s">
        <v>19</v>
      </c>
      <c r="D302" s="1" t="s">
        <v>20</v>
      </c>
      <c r="E302" s="1" t="s">
        <v>22</v>
      </c>
      <c r="F302" s="6">
        <v>-68208150.485200003</v>
      </c>
    </row>
    <row r="303" spans="1:6" x14ac:dyDescent="0.15">
      <c r="A303" t="str">
        <f t="shared" si="4"/>
        <v>GLOBAL PRODUCTS=DPR REPORT P&amp;L</v>
      </c>
      <c r="B303" s="1" t="s">
        <v>142</v>
      </c>
      <c r="C303" s="1" t="s">
        <v>19</v>
      </c>
      <c r="D303" s="1" t="s">
        <v>20</v>
      </c>
      <c r="E303" s="1" t="s">
        <v>22</v>
      </c>
      <c r="F303" s="6">
        <v>35922740.93</v>
      </c>
    </row>
    <row r="304" spans="1:6" x14ac:dyDescent="0.15">
      <c r="A304" t="str">
        <f t="shared" si="4"/>
        <v>MP-CALME=DPR REPORT P&amp;L</v>
      </c>
      <c r="B304" s="1" t="s">
        <v>252</v>
      </c>
      <c r="C304" s="1" t="s">
        <v>19</v>
      </c>
      <c r="D304" s="1" t="s">
        <v>20</v>
      </c>
      <c r="E304" s="1" t="s">
        <v>22</v>
      </c>
      <c r="F304" s="6">
        <v>0</v>
      </c>
    </row>
    <row r="305" spans="1:6" x14ac:dyDescent="0.15">
      <c r="A305" t="str">
        <f t="shared" si="4"/>
        <v>MP-EAP=DPR REPORT P&amp;L</v>
      </c>
      <c r="B305" s="1" t="s">
        <v>253</v>
      </c>
      <c r="C305" s="1" t="s">
        <v>19</v>
      </c>
      <c r="D305" s="1" t="s">
        <v>20</v>
      </c>
      <c r="E305" s="1" t="s">
        <v>22</v>
      </c>
      <c r="F305" s="6">
        <v>0</v>
      </c>
    </row>
    <row r="306" spans="1:6" x14ac:dyDescent="0.15">
      <c r="A306" t="str">
        <f t="shared" si="4"/>
        <v>MP-EBS=DPR REPORT P&amp;L</v>
      </c>
      <c r="B306" s="1" t="s">
        <v>254</v>
      </c>
      <c r="C306" s="1" t="s">
        <v>19</v>
      </c>
      <c r="D306" s="1" t="s">
        <v>20</v>
      </c>
      <c r="E306" s="1" t="s">
        <v>22</v>
      </c>
      <c r="F306" s="6">
        <v>96444098.290000007</v>
      </c>
    </row>
    <row r="307" spans="1:6" x14ac:dyDescent="0.15">
      <c r="A307" t="str">
        <f t="shared" si="4"/>
        <v>MP-ECM=DPR REPORT P&amp;L</v>
      </c>
      <c r="B307" s="1" t="s">
        <v>255</v>
      </c>
      <c r="C307" s="1" t="s">
        <v>19</v>
      </c>
      <c r="D307" s="1" t="s">
        <v>20</v>
      </c>
      <c r="E307" s="1" t="s">
        <v>22</v>
      </c>
      <c r="F307" s="6">
        <v>-2129818.9500000002</v>
      </c>
    </row>
    <row r="308" spans="1:6" x14ac:dyDescent="0.15">
      <c r="A308" t="str">
        <f t="shared" si="4"/>
        <v>MP-EI=DPR REPORT P&amp;L</v>
      </c>
      <c r="B308" s="1" t="s">
        <v>256</v>
      </c>
      <c r="C308" s="1" t="s">
        <v>19</v>
      </c>
      <c r="D308" s="1" t="s">
        <v>20</v>
      </c>
      <c r="E308" s="1" t="s">
        <v>22</v>
      </c>
      <c r="F308" s="6">
        <v>0</v>
      </c>
    </row>
    <row r="309" spans="1:6" x14ac:dyDescent="0.15">
      <c r="A309" t="str">
        <f t="shared" si="4"/>
        <v>MP-ENA=DPR REPORT P&amp;L</v>
      </c>
      <c r="B309" s="1" t="s">
        <v>179</v>
      </c>
      <c r="C309" s="1" t="s">
        <v>19</v>
      </c>
      <c r="D309" s="1" t="s">
        <v>20</v>
      </c>
      <c r="E309" s="1" t="s">
        <v>22</v>
      </c>
      <c r="F309" s="6">
        <v>-101551013.77</v>
      </c>
    </row>
    <row r="310" spans="1:6" x14ac:dyDescent="0.15">
      <c r="A310" t="str">
        <f t="shared" si="4"/>
        <v>MP-ENA-INTL=DPR REPORT P&amp;L</v>
      </c>
      <c r="B310" s="1" t="s">
        <v>257</v>
      </c>
      <c r="C310" s="1" t="s">
        <v>19</v>
      </c>
      <c r="D310" s="1" t="s">
        <v>20</v>
      </c>
      <c r="E310" s="1" t="s">
        <v>22</v>
      </c>
      <c r="F310" s="6">
        <v>0</v>
      </c>
    </row>
    <row r="311" spans="1:6" x14ac:dyDescent="0.15">
      <c r="A311" t="str">
        <f t="shared" si="4"/>
        <v>MP-ENRONCORP=DPR REPORT P&amp;L</v>
      </c>
      <c r="B311" s="1" t="s">
        <v>198</v>
      </c>
      <c r="C311" s="1" t="s">
        <v>19</v>
      </c>
      <c r="D311" s="1" t="s">
        <v>20</v>
      </c>
      <c r="E311" s="1" t="s">
        <v>22</v>
      </c>
      <c r="F311" s="6">
        <v>-3061248.94</v>
      </c>
    </row>
    <row r="312" spans="1:6" x14ac:dyDescent="0.15">
      <c r="A312" t="str">
        <f t="shared" si="4"/>
        <v>MP-ENW=DPR REPORT P&amp;L</v>
      </c>
      <c r="B312" s="1" t="s">
        <v>258</v>
      </c>
      <c r="C312" s="1" t="s">
        <v>19</v>
      </c>
      <c r="D312" s="1" t="s">
        <v>20</v>
      </c>
      <c r="E312" s="1" t="s">
        <v>22</v>
      </c>
      <c r="F312" s="6">
        <v>0</v>
      </c>
    </row>
    <row r="313" spans="1:6" x14ac:dyDescent="0.15">
      <c r="A313" t="str">
        <f t="shared" si="4"/>
        <v>MP-EUR=DPR REPORT P&amp;L</v>
      </c>
      <c r="B313" s="1" t="s">
        <v>259</v>
      </c>
      <c r="C313" s="1" t="s">
        <v>19</v>
      </c>
      <c r="D313" s="1" t="s">
        <v>20</v>
      </c>
      <c r="E313" s="1" t="s">
        <v>22</v>
      </c>
      <c r="F313" s="6">
        <v>1226898.53</v>
      </c>
    </row>
    <row r="314" spans="1:6" x14ac:dyDescent="0.15">
      <c r="A314" t="str">
        <f t="shared" si="4"/>
        <v>POWER=DPR REPORT P&amp;L</v>
      </c>
      <c r="B314" s="1" t="s">
        <v>232</v>
      </c>
      <c r="C314" s="1" t="s">
        <v>19</v>
      </c>
      <c r="D314" s="1" t="s">
        <v>20</v>
      </c>
      <c r="E314" s="1" t="s">
        <v>22</v>
      </c>
      <c r="F314" s="6">
        <v>46080291.9861717</v>
      </c>
    </row>
    <row r="315" spans="1:6" x14ac:dyDescent="0.15">
      <c r="A315" t="str">
        <f t="shared" si="4"/>
        <v>POWER EAST &amp; GENCO=DPR REPORT P&amp;L</v>
      </c>
      <c r="B315" s="1" t="s">
        <v>233</v>
      </c>
      <c r="C315" s="1" t="s">
        <v>19</v>
      </c>
      <c r="D315" s="1" t="s">
        <v>20</v>
      </c>
      <c r="E315" s="1" t="s">
        <v>22</v>
      </c>
      <c r="F315" s="6">
        <v>44341363.770000003</v>
      </c>
    </row>
    <row r="316" spans="1:6" x14ac:dyDescent="0.15">
      <c r="A316" t="str">
        <f t="shared" si="4"/>
        <v>SOUTHERN CONE GAS=DPR REPORT P&amp;L</v>
      </c>
      <c r="B316" s="1" t="s">
        <v>242</v>
      </c>
      <c r="C316" s="1" t="s">
        <v>19</v>
      </c>
      <c r="D316" s="1" t="s">
        <v>20</v>
      </c>
      <c r="E316" s="1" t="s">
        <v>22</v>
      </c>
      <c r="F316" s="6">
        <v>238541.1</v>
      </c>
    </row>
    <row r="317" spans="1:6" x14ac:dyDescent="0.15">
      <c r="A317" t="str">
        <f t="shared" si="4"/>
        <v>SOUTHERN CONE POWER=DPR REPORT P&amp;L</v>
      </c>
      <c r="B317" s="1" t="s">
        <v>243</v>
      </c>
      <c r="C317" s="1" t="s">
        <v>19</v>
      </c>
      <c r="D317" s="1" t="s">
        <v>20</v>
      </c>
      <c r="E317" s="1" t="s">
        <v>22</v>
      </c>
      <c r="F317" s="6">
        <v>366616.80048064003</v>
      </c>
    </row>
    <row r="318" spans="1:6" x14ac:dyDescent="0.15">
      <c r="A318" t="str">
        <f t="shared" si="4"/>
        <v>AUSTRALIA=DPR REPORT P&amp;L LIMIT</v>
      </c>
      <c r="B318" s="1" t="s">
        <v>41</v>
      </c>
      <c r="C318" s="1" t="s">
        <v>19</v>
      </c>
      <c r="D318" s="1" t="s">
        <v>20</v>
      </c>
      <c r="E318" s="1" t="s">
        <v>42</v>
      </c>
      <c r="F318" s="6">
        <v>-30000000</v>
      </c>
    </row>
    <row r="319" spans="1:6" x14ac:dyDescent="0.15">
      <c r="A319" t="str">
        <f t="shared" si="4"/>
        <v>BROADBAND=DPR REPORT P&amp;L LIMIT</v>
      </c>
      <c r="B319" s="1" t="s">
        <v>49</v>
      </c>
      <c r="C319" s="1" t="s">
        <v>19</v>
      </c>
      <c r="D319" s="1" t="s">
        <v>20</v>
      </c>
      <c r="E319" s="1" t="s">
        <v>42</v>
      </c>
      <c r="F319" s="6">
        <v>-20000000</v>
      </c>
    </row>
    <row r="320" spans="1:6" x14ac:dyDescent="0.15">
      <c r="A320" t="str">
        <f t="shared" si="4"/>
        <v>COAL=DPR REPORT P&amp;L LIMIT</v>
      </c>
      <c r="B320" s="1" t="s">
        <v>53</v>
      </c>
      <c r="C320" s="1" t="s">
        <v>19</v>
      </c>
      <c r="D320" s="1" t="s">
        <v>20</v>
      </c>
      <c r="E320" s="1" t="s">
        <v>42</v>
      </c>
      <c r="F320" s="6">
        <v>-20000000</v>
      </c>
    </row>
    <row r="321" spans="1:6" x14ac:dyDescent="0.15">
      <c r="A321" t="str">
        <f t="shared" si="4"/>
        <v>DEBTTRADING=DPR REPORT P&amp;L LIMIT</v>
      </c>
      <c r="B321" s="1" t="s">
        <v>59</v>
      </c>
      <c r="C321" s="1" t="s">
        <v>19</v>
      </c>
      <c r="D321" s="1" t="s">
        <v>20</v>
      </c>
      <c r="E321" s="1" t="s">
        <v>42</v>
      </c>
      <c r="F321" s="6">
        <v>-20000000</v>
      </c>
    </row>
    <row r="322" spans="1:6" x14ac:dyDescent="0.15">
      <c r="A322" t="str">
        <f t="shared" si="4"/>
        <v>EES=DPR REPORT P&amp;L LIMIT</v>
      </c>
      <c r="B322" s="1" t="s">
        <v>62</v>
      </c>
      <c r="C322" s="1" t="s">
        <v>19</v>
      </c>
      <c r="D322" s="1" t="s">
        <v>20</v>
      </c>
      <c r="E322" s="1" t="s">
        <v>42</v>
      </c>
      <c r="F322" s="6">
        <v>-50000000</v>
      </c>
    </row>
    <row r="323" spans="1:6" x14ac:dyDescent="0.15">
      <c r="A323" t="str">
        <f t="shared" ref="A323:A386" si="5">B323&amp;"="&amp;E323</f>
        <v>EMISSIONS=DPR REPORT P&amp;L LIMIT</v>
      </c>
      <c r="B323" s="1" t="s">
        <v>67</v>
      </c>
      <c r="C323" s="1" t="s">
        <v>19</v>
      </c>
      <c r="D323" s="1" t="s">
        <v>20</v>
      </c>
      <c r="E323" s="1" t="s">
        <v>42</v>
      </c>
      <c r="F323" s="6">
        <v>-30000000</v>
      </c>
    </row>
    <row r="324" spans="1:6" x14ac:dyDescent="0.15">
      <c r="A324" t="str">
        <f t="shared" si="5"/>
        <v>EQUITYTRADING=DPR REPORT P&amp;L LIMIT</v>
      </c>
      <c r="B324" s="1" t="s">
        <v>73</v>
      </c>
      <c r="C324" s="1" t="s">
        <v>19</v>
      </c>
      <c r="D324" s="1" t="s">
        <v>20</v>
      </c>
      <c r="E324" s="1" t="s">
        <v>42</v>
      </c>
      <c r="F324" s="6">
        <v>-60000000</v>
      </c>
    </row>
    <row r="325" spans="1:6" x14ac:dyDescent="0.15">
      <c r="A325" t="str">
        <f t="shared" si="5"/>
        <v>EUROTRAD-CONT POWER=DPR REPORT P&amp;L LIMIT</v>
      </c>
      <c r="B325" s="1" t="s">
        <v>83</v>
      </c>
      <c r="C325" s="1" t="s">
        <v>19</v>
      </c>
      <c r="D325" s="1" t="s">
        <v>20</v>
      </c>
      <c r="E325" s="1" t="s">
        <v>42</v>
      </c>
      <c r="F325" s="6">
        <v>-39500000</v>
      </c>
    </row>
    <row r="326" spans="1:6" x14ac:dyDescent="0.15">
      <c r="A326" t="str">
        <f t="shared" si="5"/>
        <v>EUROTRAD-ENRON CREDIT=DPR REPORT P&amp;L LIMIT</v>
      </c>
      <c r="B326" s="1" t="s">
        <v>84</v>
      </c>
      <c r="C326" s="1" t="s">
        <v>19</v>
      </c>
      <c r="D326" s="1" t="s">
        <v>20</v>
      </c>
      <c r="E326" s="1" t="s">
        <v>42</v>
      </c>
      <c r="F326" s="6">
        <v>-10000000</v>
      </c>
    </row>
    <row r="327" spans="1:6" x14ac:dyDescent="0.15">
      <c r="A327" t="str">
        <f t="shared" si="5"/>
        <v>EUROTRAD-NOR POWER=DPR REPORT P&amp;L LIMIT</v>
      </c>
      <c r="B327" s="1" t="s">
        <v>85</v>
      </c>
      <c r="C327" s="1" t="s">
        <v>19</v>
      </c>
      <c r="D327" s="1" t="s">
        <v>20</v>
      </c>
      <c r="E327" s="1" t="s">
        <v>42</v>
      </c>
      <c r="F327" s="6">
        <v>-49000000</v>
      </c>
    </row>
    <row r="328" spans="1:6" x14ac:dyDescent="0.15">
      <c r="A328" t="str">
        <f t="shared" si="5"/>
        <v>EUROTRAD-UK GAS=DPR REPORT P&amp;L LIMIT</v>
      </c>
      <c r="B328" s="1" t="s">
        <v>87</v>
      </c>
      <c r="C328" s="1" t="s">
        <v>19</v>
      </c>
      <c r="D328" s="1" t="s">
        <v>20</v>
      </c>
      <c r="E328" s="1" t="s">
        <v>42</v>
      </c>
      <c r="F328" s="6">
        <v>-75000000</v>
      </c>
    </row>
    <row r="329" spans="1:6" x14ac:dyDescent="0.15">
      <c r="A329" t="str">
        <f t="shared" si="5"/>
        <v>EUROTRAD-UK POWER=DPR REPORT P&amp;L LIMIT</v>
      </c>
      <c r="B329" s="1" t="s">
        <v>88</v>
      </c>
      <c r="C329" s="1" t="s">
        <v>19</v>
      </c>
      <c r="D329" s="1" t="s">
        <v>20</v>
      </c>
      <c r="E329" s="1" t="s">
        <v>42</v>
      </c>
      <c r="F329" s="6">
        <v>149175000</v>
      </c>
    </row>
    <row r="330" spans="1:6" x14ac:dyDescent="0.15">
      <c r="A330" t="str">
        <f t="shared" si="5"/>
        <v>FX=DPR REPORT P&amp;L LIMIT</v>
      </c>
      <c r="B330" s="1" t="s">
        <v>90</v>
      </c>
      <c r="C330" s="1" t="s">
        <v>19</v>
      </c>
      <c r="D330" s="1" t="s">
        <v>20</v>
      </c>
      <c r="E330" s="1" t="s">
        <v>42</v>
      </c>
      <c r="F330" s="6">
        <v>-27000000</v>
      </c>
    </row>
    <row r="331" spans="1:6" x14ac:dyDescent="0.15">
      <c r="A331" t="str">
        <f t="shared" si="5"/>
        <v>FX-IR TRADING=DPR REPORT P&amp;L LIMIT</v>
      </c>
      <c r="B331" s="1" t="s">
        <v>91</v>
      </c>
      <c r="C331" s="1" t="s">
        <v>19</v>
      </c>
      <c r="D331" s="1" t="s">
        <v>20</v>
      </c>
      <c r="E331" s="1" t="s">
        <v>42</v>
      </c>
      <c r="F331" s="6">
        <v>-3000000</v>
      </c>
    </row>
    <row r="332" spans="1:6" x14ac:dyDescent="0.15">
      <c r="A332" t="str">
        <f t="shared" si="5"/>
        <v>FX/INT RATE TRADING=DPR REPORT P&amp;L LIMIT</v>
      </c>
      <c r="B332" s="1" t="s">
        <v>92</v>
      </c>
      <c r="C332" s="1" t="s">
        <v>19</v>
      </c>
      <c r="D332" s="1" t="s">
        <v>20</v>
      </c>
      <c r="E332" s="1" t="s">
        <v>42</v>
      </c>
      <c r="F332" s="6">
        <v>-27000000</v>
      </c>
    </row>
    <row r="333" spans="1:6" x14ac:dyDescent="0.15">
      <c r="A333" t="str">
        <f t="shared" si="5"/>
        <v>GAS-CONSOL-ALL=DPR REPORT P&amp;L LIMIT</v>
      </c>
      <c r="B333" s="1" t="s">
        <v>93</v>
      </c>
      <c r="C333" s="1" t="s">
        <v>19</v>
      </c>
      <c r="D333" s="1" t="s">
        <v>20</v>
      </c>
      <c r="E333" s="1" t="s">
        <v>42</v>
      </c>
      <c r="F333" s="6">
        <v>-450000000</v>
      </c>
    </row>
    <row r="334" spans="1:6" x14ac:dyDescent="0.15">
      <c r="A334" t="str">
        <f t="shared" si="5"/>
        <v>GLOBAL PRODUCTS=DPR REPORT P&amp;L LIMIT</v>
      </c>
      <c r="B334" s="1" t="s">
        <v>142</v>
      </c>
      <c r="C334" s="1" t="s">
        <v>19</v>
      </c>
      <c r="D334" s="1" t="s">
        <v>20</v>
      </c>
      <c r="E334" s="1" t="s">
        <v>42</v>
      </c>
      <c r="F334" s="6">
        <v>-68000000</v>
      </c>
    </row>
    <row r="335" spans="1:6" x14ac:dyDescent="0.15">
      <c r="A335" t="str">
        <f t="shared" si="5"/>
        <v>GP-TOTAL=DPR REPORT P&amp;L LIMIT</v>
      </c>
      <c r="B335" s="1" t="s">
        <v>149</v>
      </c>
      <c r="C335" s="1" t="s">
        <v>19</v>
      </c>
      <c r="D335" s="1" t="s">
        <v>20</v>
      </c>
      <c r="E335" s="1" t="s">
        <v>42</v>
      </c>
      <c r="F335" s="6">
        <v>-64000000</v>
      </c>
    </row>
    <row r="336" spans="1:6" x14ac:dyDescent="0.15">
      <c r="A336" t="str">
        <f t="shared" si="5"/>
        <v>GRAINS=DPR REPORT P&amp;L LIMIT</v>
      </c>
      <c r="B336" s="1" t="s">
        <v>150</v>
      </c>
      <c r="C336" s="1" t="s">
        <v>19</v>
      </c>
      <c r="D336" s="1" t="s">
        <v>20</v>
      </c>
      <c r="E336" s="1" t="s">
        <v>42</v>
      </c>
      <c r="F336" s="6">
        <v>-5000000</v>
      </c>
    </row>
    <row r="337" spans="1:6" x14ac:dyDescent="0.15">
      <c r="A337" t="str">
        <f t="shared" si="5"/>
        <v>LUMBER=DPR REPORT P&amp;L LIMIT</v>
      </c>
      <c r="B337" s="1" t="s">
        <v>152</v>
      </c>
      <c r="C337" s="1" t="s">
        <v>19</v>
      </c>
      <c r="D337" s="1" t="s">
        <v>20</v>
      </c>
      <c r="E337" s="1" t="s">
        <v>42</v>
      </c>
      <c r="F337" s="6">
        <v>-2500000</v>
      </c>
    </row>
    <row r="338" spans="1:6" x14ac:dyDescent="0.15">
      <c r="A338" t="str">
        <f t="shared" si="5"/>
        <v>MEATS=DPR REPORT P&amp;L LIMIT</v>
      </c>
      <c r="B338" s="1" t="s">
        <v>153</v>
      </c>
      <c r="C338" s="1" t="s">
        <v>19</v>
      </c>
      <c r="D338" s="1" t="s">
        <v>20</v>
      </c>
      <c r="E338" s="1" t="s">
        <v>42</v>
      </c>
      <c r="F338" s="6">
        <v>7125000</v>
      </c>
    </row>
    <row r="339" spans="1:6" x14ac:dyDescent="0.15">
      <c r="A339" t="str">
        <f t="shared" si="5"/>
        <v>PAPER=DPR REPORT P&amp;L LIMIT</v>
      </c>
      <c r="B339" s="1" t="s">
        <v>231</v>
      </c>
      <c r="C339" s="1" t="s">
        <v>19</v>
      </c>
      <c r="D339" s="1" t="s">
        <v>20</v>
      </c>
      <c r="E339" s="1" t="s">
        <v>42</v>
      </c>
      <c r="F339" s="6">
        <v>-30000000</v>
      </c>
    </row>
    <row r="340" spans="1:6" x14ac:dyDescent="0.15">
      <c r="A340" t="str">
        <f t="shared" si="5"/>
        <v>POWER=DPR REPORT P&amp;L LIMIT</v>
      </c>
      <c r="B340" s="1" t="s">
        <v>232</v>
      </c>
      <c r="C340" s="1" t="s">
        <v>19</v>
      </c>
      <c r="D340" s="1" t="s">
        <v>20</v>
      </c>
      <c r="E340" s="1" t="s">
        <v>42</v>
      </c>
      <c r="F340" s="6">
        <v>-400000000</v>
      </c>
    </row>
    <row r="341" spans="1:6" x14ac:dyDescent="0.15">
      <c r="A341" t="str">
        <f t="shared" si="5"/>
        <v>SOFTCOMMODITIES=DPR REPORT P&amp;L LIMIT</v>
      </c>
      <c r="B341" s="1" t="s">
        <v>240</v>
      </c>
      <c r="C341" s="1" t="s">
        <v>19</v>
      </c>
      <c r="D341" s="1" t="s">
        <v>20</v>
      </c>
      <c r="E341" s="1" t="s">
        <v>42</v>
      </c>
      <c r="F341" s="6">
        <v>-7500000</v>
      </c>
    </row>
    <row r="342" spans="1:6" x14ac:dyDescent="0.15">
      <c r="A342" t="str">
        <f t="shared" si="5"/>
        <v>SOUTHERN CONE GAS=DPR REPORT P&amp;L LIMIT</v>
      </c>
      <c r="B342" s="1" t="s">
        <v>242</v>
      </c>
      <c r="C342" s="1" t="s">
        <v>19</v>
      </c>
      <c r="D342" s="1" t="s">
        <v>20</v>
      </c>
      <c r="E342" s="1" t="s">
        <v>42</v>
      </c>
      <c r="F342" s="6">
        <v>-20000000</v>
      </c>
    </row>
    <row r="343" spans="1:6" x14ac:dyDescent="0.15">
      <c r="A343" t="str">
        <f t="shared" si="5"/>
        <v>SOUTHERN CONE POWER=DPR REPORT P&amp;L LIMIT</v>
      </c>
      <c r="B343" s="1" t="s">
        <v>243</v>
      </c>
      <c r="C343" s="1" t="s">
        <v>19</v>
      </c>
      <c r="D343" s="1" t="s">
        <v>20</v>
      </c>
      <c r="E343" s="1" t="s">
        <v>42</v>
      </c>
      <c r="F343" s="6">
        <v>-20000000</v>
      </c>
    </row>
    <row r="344" spans="1:6" x14ac:dyDescent="0.15">
      <c r="A344" t="str">
        <f t="shared" si="5"/>
        <v>WEATHER=DPR REPORT P&amp;L LIMIT</v>
      </c>
      <c r="B344" s="1" t="s">
        <v>246</v>
      </c>
      <c r="C344" s="1" t="s">
        <v>19</v>
      </c>
      <c r="D344" s="1" t="s">
        <v>20</v>
      </c>
      <c r="E344" s="1" t="s">
        <v>42</v>
      </c>
      <c r="F344" s="6">
        <v>-30000000</v>
      </c>
    </row>
    <row r="345" spans="1:6" x14ac:dyDescent="0.15">
      <c r="A345" t="str">
        <f t="shared" si="5"/>
        <v>EUROPEAN TRADING=DPR REPORT P&amp;L LIMIT</v>
      </c>
      <c r="B345" s="1" t="s">
        <v>250</v>
      </c>
      <c r="C345" s="1" t="s">
        <v>19</v>
      </c>
      <c r="D345" s="1" t="s">
        <v>20</v>
      </c>
      <c r="E345" s="1" t="s">
        <v>42</v>
      </c>
      <c r="F345" s="6">
        <v>-14325000</v>
      </c>
    </row>
    <row r="346" spans="1:6" x14ac:dyDescent="0.15">
      <c r="A346" t="str">
        <f t="shared" si="5"/>
        <v>GLOBAL PRODUCTS=DPR REPORT P&amp;L LIMIT</v>
      </c>
      <c r="B346" s="1" t="s">
        <v>142</v>
      </c>
      <c r="C346" s="1" t="s">
        <v>19</v>
      </c>
      <c r="D346" s="1" t="s">
        <v>20</v>
      </c>
      <c r="E346" s="1" t="s">
        <v>42</v>
      </c>
      <c r="F346" s="6">
        <v>-64000000</v>
      </c>
    </row>
    <row r="347" spans="1:6" x14ac:dyDescent="0.15">
      <c r="A347" t="str">
        <f t="shared" si="5"/>
        <v>ARG-FT=FINANCIAL LIQUIDATIONS</v>
      </c>
      <c r="B347" s="1" t="s">
        <v>18</v>
      </c>
      <c r="C347" s="1" t="s">
        <v>19</v>
      </c>
      <c r="D347" s="1" t="s">
        <v>20</v>
      </c>
      <c r="E347" s="1" t="s">
        <v>23</v>
      </c>
      <c r="F347" s="6">
        <v>0</v>
      </c>
    </row>
    <row r="348" spans="1:6" x14ac:dyDescent="0.15">
      <c r="A348" t="str">
        <f t="shared" si="5"/>
        <v>AUSTRALIA=FINANCIAL LIQUIDATIONS</v>
      </c>
      <c r="B348" s="1" t="s">
        <v>41</v>
      </c>
      <c r="C348" s="1" t="s">
        <v>19</v>
      </c>
      <c r="D348" s="1" t="s">
        <v>20</v>
      </c>
      <c r="E348" s="1" t="s">
        <v>23</v>
      </c>
      <c r="F348" s="6">
        <v>28030.9</v>
      </c>
    </row>
    <row r="349" spans="1:6" x14ac:dyDescent="0.15">
      <c r="A349" t="str">
        <f t="shared" si="5"/>
        <v>BROADBAND=FINANCIAL LIQUIDATIONS</v>
      </c>
      <c r="B349" s="1" t="s">
        <v>49</v>
      </c>
      <c r="C349" s="1" t="s">
        <v>19</v>
      </c>
      <c r="D349" s="1" t="s">
        <v>20</v>
      </c>
      <c r="E349" s="1" t="s">
        <v>23</v>
      </c>
      <c r="F349" s="6">
        <v>0</v>
      </c>
    </row>
    <row r="350" spans="1:6" x14ac:dyDescent="0.15">
      <c r="A350" t="str">
        <f t="shared" si="5"/>
        <v>EBS-ADVERTISING=FINANCIAL LIQUIDATIONS</v>
      </c>
      <c r="B350" s="1" t="s">
        <v>60</v>
      </c>
      <c r="C350" s="1" t="s">
        <v>19</v>
      </c>
      <c r="D350" s="1" t="s">
        <v>20</v>
      </c>
      <c r="E350" s="1" t="s">
        <v>23</v>
      </c>
      <c r="F350" s="6">
        <v>0</v>
      </c>
    </row>
    <row r="351" spans="1:6" x14ac:dyDescent="0.15">
      <c r="A351" t="str">
        <f t="shared" si="5"/>
        <v>LUMBER=FINANCIAL LIQUIDATIONS</v>
      </c>
      <c r="B351" s="1" t="s">
        <v>152</v>
      </c>
      <c r="C351" s="1" t="s">
        <v>19</v>
      </c>
      <c r="D351" s="1" t="s">
        <v>20</v>
      </c>
      <c r="E351" s="1" t="s">
        <v>23</v>
      </c>
      <c r="F351" s="6">
        <v>0</v>
      </c>
    </row>
    <row r="352" spans="1:6" x14ac:dyDescent="0.15">
      <c r="A352" t="str">
        <f t="shared" si="5"/>
        <v>PAPER=FINANCIAL LIQUIDATIONS</v>
      </c>
      <c r="B352" s="1" t="s">
        <v>231</v>
      </c>
      <c r="C352" s="1" t="s">
        <v>19</v>
      </c>
      <c r="D352" s="1" t="s">
        <v>20</v>
      </c>
      <c r="E352" s="1" t="s">
        <v>23</v>
      </c>
      <c r="F352" s="6">
        <v>0</v>
      </c>
    </row>
    <row r="353" spans="1:6" x14ac:dyDescent="0.15">
      <c r="A353" t="str">
        <f t="shared" si="5"/>
        <v>POWER-EAST=FINANCIAL LIQUIDATIONS</v>
      </c>
      <c r="B353" s="1" t="s">
        <v>235</v>
      </c>
      <c r="C353" s="1" t="s">
        <v>19</v>
      </c>
      <c r="D353" s="1" t="s">
        <v>20</v>
      </c>
      <c r="E353" s="1" t="s">
        <v>23</v>
      </c>
      <c r="F353" s="6">
        <v>-762754.17</v>
      </c>
    </row>
    <row r="354" spans="1:6" x14ac:dyDescent="0.15">
      <c r="A354" t="str">
        <f t="shared" si="5"/>
        <v>POWER-GENCO=FINANCIAL LIQUIDATIONS</v>
      </c>
      <c r="B354" s="1" t="s">
        <v>236</v>
      </c>
      <c r="C354" s="1" t="s">
        <v>19</v>
      </c>
      <c r="D354" s="1" t="s">
        <v>20</v>
      </c>
      <c r="E354" s="1" t="s">
        <v>23</v>
      </c>
      <c r="F354" s="6">
        <v>0</v>
      </c>
    </row>
    <row r="355" spans="1:6" x14ac:dyDescent="0.15">
      <c r="A355" t="str">
        <f t="shared" si="5"/>
        <v>POWER-WEST=FINANCIAL LIQUIDATIONS</v>
      </c>
      <c r="B355" s="1" t="s">
        <v>237</v>
      </c>
      <c r="C355" s="1" t="s">
        <v>19</v>
      </c>
      <c r="D355" s="1" t="s">
        <v>20</v>
      </c>
      <c r="E355" s="1" t="s">
        <v>23</v>
      </c>
      <c r="F355" s="6">
        <v>-2678287.7799999998</v>
      </c>
    </row>
    <row r="356" spans="1:6" x14ac:dyDescent="0.15">
      <c r="A356" t="str">
        <f t="shared" si="5"/>
        <v>WEATHER=FINANCIAL LIQUIDATIONS</v>
      </c>
      <c r="B356" s="1" t="s">
        <v>246</v>
      </c>
      <c r="C356" s="1" t="s">
        <v>19</v>
      </c>
      <c r="D356" s="1" t="s">
        <v>20</v>
      </c>
      <c r="E356" s="1" t="s">
        <v>23</v>
      </c>
      <c r="F356" s="6">
        <v>0</v>
      </c>
    </row>
    <row r="357" spans="1:6" x14ac:dyDescent="0.15">
      <c r="A357" t="str">
        <f t="shared" si="5"/>
        <v>POWER=FINANCIAL LIQUIDATIONS</v>
      </c>
      <c r="B357" s="1" t="s">
        <v>232</v>
      </c>
      <c r="C357" s="1" t="s">
        <v>19</v>
      </c>
      <c r="D357" s="1" t="s">
        <v>20</v>
      </c>
      <c r="E357" s="1" t="s">
        <v>23</v>
      </c>
      <c r="F357" s="6">
        <v>-3441041.95</v>
      </c>
    </row>
    <row r="358" spans="1:6" x14ac:dyDescent="0.15">
      <c r="A358" t="str">
        <f t="shared" si="5"/>
        <v>POWER EAST &amp; GENCO=FINANCIAL LIQUIDATIONS</v>
      </c>
      <c r="B358" s="1" t="s">
        <v>233</v>
      </c>
      <c r="C358" s="1" t="s">
        <v>19</v>
      </c>
      <c r="D358" s="1" t="s">
        <v>20</v>
      </c>
      <c r="E358" s="1" t="s">
        <v>23</v>
      </c>
      <c r="F358" s="6">
        <v>-762754.17</v>
      </c>
    </row>
    <row r="359" spans="1:6" x14ac:dyDescent="0.15">
      <c r="A359" t="str">
        <f t="shared" si="5"/>
        <v>SOUTHERN CONE GAS=FINANCIAL LIQUIDATIONS</v>
      </c>
      <c r="B359" s="1" t="s">
        <v>242</v>
      </c>
      <c r="C359" s="1" t="s">
        <v>19</v>
      </c>
      <c r="D359" s="1" t="s">
        <v>20</v>
      </c>
      <c r="E359" s="1" t="s">
        <v>23</v>
      </c>
      <c r="F359" s="6">
        <v>0</v>
      </c>
    </row>
    <row r="360" spans="1:6" x14ac:dyDescent="0.15">
      <c r="A360" t="str">
        <f t="shared" si="5"/>
        <v>ARG-FT=HM ADJUSTMENTS</v>
      </c>
      <c r="B360" s="1" t="s">
        <v>18</v>
      </c>
      <c r="C360" s="1" t="s">
        <v>19</v>
      </c>
      <c r="D360" s="1" t="s">
        <v>20</v>
      </c>
      <c r="E360" s="1" t="s">
        <v>9</v>
      </c>
      <c r="F360" s="6">
        <v>0</v>
      </c>
    </row>
    <row r="361" spans="1:6" x14ac:dyDescent="0.15">
      <c r="A361" t="str">
        <f t="shared" si="5"/>
        <v>AUSTRALIA=HM ADJUSTMENTS</v>
      </c>
      <c r="B361" s="1" t="s">
        <v>41</v>
      </c>
      <c r="C361" s="1" t="s">
        <v>19</v>
      </c>
      <c r="D361" s="1" t="s">
        <v>20</v>
      </c>
      <c r="E361" s="1" t="s">
        <v>9</v>
      </c>
      <c r="F361" s="6">
        <v>0</v>
      </c>
    </row>
    <row r="362" spans="1:6" x14ac:dyDescent="0.15">
      <c r="A362" t="str">
        <f t="shared" si="5"/>
        <v>BROADBAND=HM ADJUSTMENTS</v>
      </c>
      <c r="B362" s="1" t="s">
        <v>49</v>
      </c>
      <c r="C362" s="1" t="s">
        <v>19</v>
      </c>
      <c r="D362" s="1" t="s">
        <v>20</v>
      </c>
      <c r="E362" s="1" t="s">
        <v>9</v>
      </c>
      <c r="F362" s="6">
        <v>0</v>
      </c>
    </row>
    <row r="363" spans="1:6" x14ac:dyDescent="0.15">
      <c r="A363" t="str">
        <f t="shared" si="5"/>
        <v>EBS-ADVERTISING=HM ADJUSTMENTS</v>
      </c>
      <c r="B363" s="1" t="s">
        <v>60</v>
      </c>
      <c r="C363" s="1" t="s">
        <v>19</v>
      </c>
      <c r="D363" s="1" t="s">
        <v>20</v>
      </c>
      <c r="E363" s="1" t="s">
        <v>9</v>
      </c>
      <c r="F363" s="6">
        <v>0</v>
      </c>
    </row>
    <row r="364" spans="1:6" x14ac:dyDescent="0.15">
      <c r="A364" t="str">
        <f t="shared" si="5"/>
        <v>LUMBER=HM ADJUSTMENTS</v>
      </c>
      <c r="B364" s="1" t="s">
        <v>152</v>
      </c>
      <c r="C364" s="1" t="s">
        <v>19</v>
      </c>
      <c r="D364" s="1" t="s">
        <v>20</v>
      </c>
      <c r="E364" s="1" t="s">
        <v>9</v>
      </c>
      <c r="F364" s="6">
        <v>0</v>
      </c>
    </row>
    <row r="365" spans="1:6" x14ac:dyDescent="0.15">
      <c r="A365" t="str">
        <f t="shared" si="5"/>
        <v>PAPER=HM ADJUSTMENTS</v>
      </c>
      <c r="B365" s="1" t="s">
        <v>231</v>
      </c>
      <c r="C365" s="1" t="s">
        <v>19</v>
      </c>
      <c r="D365" s="1" t="s">
        <v>20</v>
      </c>
      <c r="E365" s="1" t="s">
        <v>9</v>
      </c>
      <c r="F365" s="6">
        <v>70996</v>
      </c>
    </row>
    <row r="366" spans="1:6" x14ac:dyDescent="0.15">
      <c r="A366" t="str">
        <f t="shared" si="5"/>
        <v>POWER-EAST=HM ADJUSTMENTS</v>
      </c>
      <c r="B366" s="1" t="s">
        <v>235</v>
      </c>
      <c r="C366" s="1" t="s">
        <v>19</v>
      </c>
      <c r="D366" s="1" t="s">
        <v>20</v>
      </c>
      <c r="E366" s="1" t="s">
        <v>9</v>
      </c>
      <c r="F366" s="6">
        <v>1056288.1299999999</v>
      </c>
    </row>
    <row r="367" spans="1:6" x14ac:dyDescent="0.15">
      <c r="A367" t="str">
        <f t="shared" si="5"/>
        <v>POWER-GENCO=HM ADJUSTMENTS</v>
      </c>
      <c r="B367" s="1" t="s">
        <v>236</v>
      </c>
      <c r="C367" s="1" t="s">
        <v>19</v>
      </c>
      <c r="D367" s="1" t="s">
        <v>20</v>
      </c>
      <c r="E367" s="1" t="s">
        <v>9</v>
      </c>
      <c r="F367" s="6">
        <v>0</v>
      </c>
    </row>
    <row r="368" spans="1:6" x14ac:dyDescent="0.15">
      <c r="A368" t="str">
        <f t="shared" si="5"/>
        <v>POWER-WEST=HM ADJUSTMENTS</v>
      </c>
      <c r="B368" s="1" t="s">
        <v>237</v>
      </c>
      <c r="C368" s="1" t="s">
        <v>19</v>
      </c>
      <c r="D368" s="1" t="s">
        <v>20</v>
      </c>
      <c r="E368" s="1" t="s">
        <v>9</v>
      </c>
      <c r="F368" s="6">
        <v>0</v>
      </c>
    </row>
    <row r="369" spans="1:6" x14ac:dyDescent="0.15">
      <c r="A369" t="str">
        <f t="shared" si="5"/>
        <v>WEATHER=HM ADJUSTMENTS</v>
      </c>
      <c r="B369" s="1" t="s">
        <v>246</v>
      </c>
      <c r="C369" s="1" t="s">
        <v>19</v>
      </c>
      <c r="D369" s="1" t="s">
        <v>20</v>
      </c>
      <c r="E369" s="1" t="s">
        <v>9</v>
      </c>
      <c r="F369" s="6">
        <v>0</v>
      </c>
    </row>
    <row r="370" spans="1:6" x14ac:dyDescent="0.15">
      <c r="A370" t="str">
        <f t="shared" si="5"/>
        <v>POWER=HM ADJUSTMENTS</v>
      </c>
      <c r="B370" s="1" t="s">
        <v>232</v>
      </c>
      <c r="C370" s="1" t="s">
        <v>19</v>
      </c>
      <c r="D370" s="1" t="s">
        <v>20</v>
      </c>
      <c r="E370" s="1" t="s">
        <v>9</v>
      </c>
      <c r="F370" s="6">
        <v>1056288.1299999999</v>
      </c>
    </row>
    <row r="371" spans="1:6" x14ac:dyDescent="0.15">
      <c r="A371" t="str">
        <f t="shared" si="5"/>
        <v>POWER EAST &amp; GENCO=HM ADJUSTMENTS</v>
      </c>
      <c r="B371" s="1" t="s">
        <v>233</v>
      </c>
      <c r="C371" s="1" t="s">
        <v>19</v>
      </c>
      <c r="D371" s="1" t="s">
        <v>20</v>
      </c>
      <c r="E371" s="1" t="s">
        <v>9</v>
      </c>
      <c r="F371" s="6">
        <v>1056288.1299999999</v>
      </c>
    </row>
    <row r="372" spans="1:6" x14ac:dyDescent="0.15">
      <c r="A372" t="str">
        <f t="shared" si="5"/>
        <v>SOUTHERN CONE GAS=HM ADJUSTMENTS</v>
      </c>
      <c r="B372" s="1" t="s">
        <v>242</v>
      </c>
      <c r="C372" s="1" t="s">
        <v>19</v>
      </c>
      <c r="D372" s="1" t="s">
        <v>20</v>
      </c>
      <c r="E372" s="1" t="s">
        <v>9</v>
      </c>
      <c r="F372" s="6">
        <v>0</v>
      </c>
    </row>
    <row r="373" spans="1:6" x14ac:dyDescent="0.15">
      <c r="A373" t="str">
        <f t="shared" si="5"/>
        <v>ARG-FT=HM BROKER FEES</v>
      </c>
      <c r="B373" s="1" t="s">
        <v>18</v>
      </c>
      <c r="C373" s="1" t="s">
        <v>19</v>
      </c>
      <c r="D373" s="1" t="s">
        <v>20</v>
      </c>
      <c r="E373" s="1" t="s">
        <v>10</v>
      </c>
      <c r="F373" s="6">
        <v>0</v>
      </c>
    </row>
    <row r="374" spans="1:6" x14ac:dyDescent="0.15">
      <c r="A374" t="str">
        <f t="shared" si="5"/>
        <v>AUSTRALIA=HM BROKER FEES</v>
      </c>
      <c r="B374" s="1" t="s">
        <v>41</v>
      </c>
      <c r="C374" s="1" t="s">
        <v>19</v>
      </c>
      <c r="D374" s="1" t="s">
        <v>20</v>
      </c>
      <c r="E374" s="1" t="s">
        <v>10</v>
      </c>
      <c r="F374" s="6">
        <v>-3913.57</v>
      </c>
    </row>
    <row r="375" spans="1:6" x14ac:dyDescent="0.15">
      <c r="A375" t="str">
        <f t="shared" si="5"/>
        <v>BRAZIL-POWER=HM BROKER FEES</v>
      </c>
      <c r="B375" s="1" t="s">
        <v>48</v>
      </c>
      <c r="C375" s="1" t="s">
        <v>19</v>
      </c>
      <c r="D375" s="1" t="s">
        <v>20</v>
      </c>
      <c r="E375" s="1" t="s">
        <v>10</v>
      </c>
      <c r="F375" s="6">
        <v>0</v>
      </c>
    </row>
    <row r="376" spans="1:6" x14ac:dyDescent="0.15">
      <c r="A376" t="str">
        <f t="shared" si="5"/>
        <v>BROADBAND=HM BROKER FEES</v>
      </c>
      <c r="B376" s="1" t="s">
        <v>49</v>
      </c>
      <c r="C376" s="1" t="s">
        <v>19</v>
      </c>
      <c r="D376" s="1" t="s">
        <v>20</v>
      </c>
      <c r="E376" s="1" t="s">
        <v>10</v>
      </c>
      <c r="F376" s="6">
        <v>0</v>
      </c>
    </row>
    <row r="377" spans="1:6" x14ac:dyDescent="0.15">
      <c r="A377" t="str">
        <f t="shared" si="5"/>
        <v>COAL=HM BROKER FEES</v>
      </c>
      <c r="B377" s="1" t="s">
        <v>53</v>
      </c>
      <c r="C377" s="1" t="s">
        <v>19</v>
      </c>
      <c r="D377" s="1" t="s">
        <v>20</v>
      </c>
      <c r="E377" s="1" t="s">
        <v>10</v>
      </c>
      <c r="F377" s="6">
        <v>-20672.5</v>
      </c>
    </row>
    <row r="378" spans="1:6" x14ac:dyDescent="0.15">
      <c r="A378" t="str">
        <f t="shared" si="5"/>
        <v>CROSS COMM-GAS=HM BROKER FEES</v>
      </c>
      <c r="B378" s="1" t="s">
        <v>56</v>
      </c>
      <c r="C378" s="1" t="s">
        <v>19</v>
      </c>
      <c r="D378" s="1" t="s">
        <v>20</v>
      </c>
      <c r="E378" s="1" t="s">
        <v>10</v>
      </c>
      <c r="F378" s="6">
        <v>0</v>
      </c>
    </row>
    <row r="379" spans="1:6" x14ac:dyDescent="0.15">
      <c r="A379" t="str">
        <f t="shared" si="5"/>
        <v>CROSS COMM-POWER=HM BROKER FEES</v>
      </c>
      <c r="B379" s="1" t="s">
        <v>58</v>
      </c>
      <c r="C379" s="1" t="s">
        <v>19</v>
      </c>
      <c r="D379" s="1" t="s">
        <v>20</v>
      </c>
      <c r="E379" s="1" t="s">
        <v>10</v>
      </c>
      <c r="F379" s="6">
        <v>0</v>
      </c>
    </row>
    <row r="380" spans="1:6" x14ac:dyDescent="0.15">
      <c r="A380" t="str">
        <f t="shared" si="5"/>
        <v>EBS-ADVERTISING=HM BROKER FEES</v>
      </c>
      <c r="B380" s="1" t="s">
        <v>60</v>
      </c>
      <c r="C380" s="1" t="s">
        <v>19</v>
      </c>
      <c r="D380" s="1" t="s">
        <v>20</v>
      </c>
      <c r="E380" s="1" t="s">
        <v>10</v>
      </c>
      <c r="F380" s="6">
        <v>0</v>
      </c>
    </row>
    <row r="381" spans="1:6" x14ac:dyDescent="0.15">
      <c r="A381" t="str">
        <f t="shared" si="5"/>
        <v>EMISSIONS-IR-HEDGE=HM BROKER FEES</v>
      </c>
      <c r="B381" s="1" t="s">
        <v>68</v>
      </c>
      <c r="C381" s="1" t="s">
        <v>19</v>
      </c>
      <c r="D381" s="1" t="s">
        <v>20</v>
      </c>
      <c r="E381" s="1" t="s">
        <v>10</v>
      </c>
      <c r="F381" s="6">
        <v>0</v>
      </c>
    </row>
    <row r="382" spans="1:6" x14ac:dyDescent="0.15">
      <c r="A382" t="str">
        <f t="shared" si="5"/>
        <v>ESA-GAS-BOLIVIA=HM BROKER FEES</v>
      </c>
      <c r="B382" s="1" t="s">
        <v>74</v>
      </c>
      <c r="C382" s="1" t="s">
        <v>19</v>
      </c>
      <c r="D382" s="1" t="s">
        <v>20</v>
      </c>
      <c r="E382" s="1" t="s">
        <v>10</v>
      </c>
      <c r="F382" s="6">
        <v>0</v>
      </c>
    </row>
    <row r="383" spans="1:6" x14ac:dyDescent="0.15">
      <c r="A383" t="str">
        <f t="shared" si="5"/>
        <v>ESA-SOCONE GAS=HM BROKER FEES</v>
      </c>
      <c r="B383" s="1" t="s">
        <v>75</v>
      </c>
      <c r="C383" s="1" t="s">
        <v>19</v>
      </c>
      <c r="D383" s="1" t="s">
        <v>20</v>
      </c>
      <c r="E383" s="1" t="s">
        <v>10</v>
      </c>
      <c r="F383" s="6">
        <v>0</v>
      </c>
    </row>
    <row r="384" spans="1:6" x14ac:dyDescent="0.15">
      <c r="A384" t="str">
        <f t="shared" si="5"/>
        <v>ESA-TBS CRUDE=HM BROKER FEES</v>
      </c>
      <c r="B384" s="1" t="s">
        <v>76</v>
      </c>
      <c r="C384" s="1" t="s">
        <v>19</v>
      </c>
      <c r="D384" s="1" t="s">
        <v>20</v>
      </c>
      <c r="E384" s="1" t="s">
        <v>10</v>
      </c>
      <c r="F384" s="6">
        <v>0</v>
      </c>
    </row>
    <row r="385" spans="1:6" x14ac:dyDescent="0.15">
      <c r="A385" t="str">
        <f t="shared" si="5"/>
        <v>ESA-TBS GAS=HM BROKER FEES</v>
      </c>
      <c r="B385" s="1" t="s">
        <v>77</v>
      </c>
      <c r="C385" s="1" t="s">
        <v>19</v>
      </c>
      <c r="D385" s="1" t="s">
        <v>20</v>
      </c>
      <c r="E385" s="1" t="s">
        <v>10</v>
      </c>
      <c r="F385" s="6">
        <v>0</v>
      </c>
    </row>
    <row r="386" spans="1:6" x14ac:dyDescent="0.15">
      <c r="A386" t="str">
        <f t="shared" si="5"/>
        <v>FX=HM BROKER FEES</v>
      </c>
      <c r="B386" s="1" t="s">
        <v>90</v>
      </c>
      <c r="C386" s="1" t="s">
        <v>19</v>
      </c>
      <c r="D386" s="1" t="s">
        <v>20</v>
      </c>
      <c r="E386" s="1" t="s">
        <v>10</v>
      </c>
      <c r="F386" s="6">
        <v>0</v>
      </c>
    </row>
    <row r="387" spans="1:6" x14ac:dyDescent="0.15">
      <c r="A387" t="str">
        <f t="shared" ref="A387:A450" si="6">B387&amp;"="&amp;E387</f>
        <v>GAS-EXEC-SPEC=HM BROKER FEES</v>
      </c>
      <c r="B387" s="1" t="s">
        <v>96</v>
      </c>
      <c r="C387" s="1" t="s">
        <v>19</v>
      </c>
      <c r="D387" s="1" t="s">
        <v>20</v>
      </c>
      <c r="E387" s="1" t="s">
        <v>10</v>
      </c>
      <c r="F387" s="6">
        <v>0</v>
      </c>
    </row>
    <row r="388" spans="1:6" x14ac:dyDescent="0.15">
      <c r="A388" t="str">
        <f t="shared" si="6"/>
        <v>GAS-FIRM-CANADA=HM BROKER FEES</v>
      </c>
      <c r="B388" s="1" t="s">
        <v>106</v>
      </c>
      <c r="C388" s="1" t="s">
        <v>19</v>
      </c>
      <c r="D388" s="1" t="s">
        <v>20</v>
      </c>
      <c r="E388" s="1" t="s">
        <v>10</v>
      </c>
      <c r="F388" s="6">
        <v>-88460.57</v>
      </c>
    </row>
    <row r="389" spans="1:6" x14ac:dyDescent="0.15">
      <c r="A389" t="str">
        <f t="shared" si="6"/>
        <v>GAS-FIRM-CENT=HM BROKER FEES</v>
      </c>
      <c r="B389" s="1" t="s">
        <v>107</v>
      </c>
      <c r="C389" s="1" t="s">
        <v>19</v>
      </c>
      <c r="D389" s="1" t="s">
        <v>20</v>
      </c>
      <c r="E389" s="1" t="s">
        <v>10</v>
      </c>
      <c r="F389" s="6">
        <v>-27233</v>
      </c>
    </row>
    <row r="390" spans="1:6" x14ac:dyDescent="0.15">
      <c r="A390" t="str">
        <f t="shared" si="6"/>
        <v>GAS-FIRM-DENVER=HM BROKER FEES</v>
      </c>
      <c r="B390" s="1" t="s">
        <v>108</v>
      </c>
      <c r="C390" s="1" t="s">
        <v>19</v>
      </c>
      <c r="D390" s="1" t="s">
        <v>20</v>
      </c>
      <c r="E390" s="1" t="s">
        <v>10</v>
      </c>
      <c r="F390" s="6">
        <v>0</v>
      </c>
    </row>
    <row r="391" spans="1:6" x14ac:dyDescent="0.15">
      <c r="A391" t="str">
        <f t="shared" si="6"/>
        <v>GAS-FIRM-EAST=HM BROKER FEES</v>
      </c>
      <c r="B391" s="1" t="s">
        <v>109</v>
      </c>
      <c r="C391" s="1" t="s">
        <v>19</v>
      </c>
      <c r="D391" s="1" t="s">
        <v>20</v>
      </c>
      <c r="E391" s="1" t="s">
        <v>10</v>
      </c>
      <c r="F391" s="6">
        <v>-46022</v>
      </c>
    </row>
    <row r="392" spans="1:6" x14ac:dyDescent="0.15">
      <c r="A392" t="str">
        <f t="shared" si="6"/>
        <v>GAS-FIRM-GD-OPTION=HM BROKER FEES</v>
      </c>
      <c r="B392" s="1" t="s">
        <v>110</v>
      </c>
      <c r="C392" s="1" t="s">
        <v>19</v>
      </c>
      <c r="D392" s="1" t="s">
        <v>20</v>
      </c>
      <c r="E392" s="1" t="s">
        <v>10</v>
      </c>
      <c r="F392" s="6">
        <v>0</v>
      </c>
    </row>
    <row r="393" spans="1:6" x14ac:dyDescent="0.15">
      <c r="A393" t="str">
        <f t="shared" si="6"/>
        <v>GAS-FIRM-NWEST=HM BROKER FEES</v>
      </c>
      <c r="B393" s="1" t="s">
        <v>111</v>
      </c>
      <c r="C393" s="1" t="s">
        <v>19</v>
      </c>
      <c r="D393" s="1" t="s">
        <v>20</v>
      </c>
      <c r="E393" s="1" t="s">
        <v>10</v>
      </c>
      <c r="F393" s="6">
        <v>-66851</v>
      </c>
    </row>
    <row r="394" spans="1:6" x14ac:dyDescent="0.15">
      <c r="A394" t="str">
        <f t="shared" si="6"/>
        <v>GAS-FIRM-NY=HM BROKER FEES</v>
      </c>
      <c r="B394" s="1" t="s">
        <v>112</v>
      </c>
      <c r="C394" s="1" t="s">
        <v>19</v>
      </c>
      <c r="D394" s="1" t="s">
        <v>20</v>
      </c>
      <c r="E394" s="1" t="s">
        <v>10</v>
      </c>
      <c r="F394" s="6">
        <v>-27751</v>
      </c>
    </row>
    <row r="395" spans="1:6" x14ac:dyDescent="0.15">
      <c r="A395" t="str">
        <f t="shared" si="6"/>
        <v>GAS-FIRM-TECH=HM BROKER FEES</v>
      </c>
      <c r="B395" s="1" t="s">
        <v>113</v>
      </c>
      <c r="C395" s="1" t="s">
        <v>19</v>
      </c>
      <c r="D395" s="1" t="s">
        <v>20</v>
      </c>
      <c r="E395" s="1" t="s">
        <v>10</v>
      </c>
      <c r="F395" s="6">
        <v>0</v>
      </c>
    </row>
    <row r="396" spans="1:6" x14ac:dyDescent="0.15">
      <c r="A396" t="str">
        <f t="shared" si="6"/>
        <v>GAS-FIRM-TX-MCL=HM BROKER FEES</v>
      </c>
      <c r="B396" s="1" t="s">
        <v>114</v>
      </c>
      <c r="C396" s="1" t="s">
        <v>19</v>
      </c>
      <c r="D396" s="1" t="s">
        <v>20</v>
      </c>
      <c r="E396" s="1" t="s">
        <v>10</v>
      </c>
      <c r="F396" s="6">
        <v>-10932</v>
      </c>
    </row>
    <row r="397" spans="1:6" x14ac:dyDescent="0.15">
      <c r="A397" t="str">
        <f t="shared" si="6"/>
        <v>GAS-FIRM-TX-RIC=HM BROKER FEES</v>
      </c>
      <c r="B397" s="1" t="s">
        <v>115</v>
      </c>
      <c r="C397" s="1" t="s">
        <v>19</v>
      </c>
      <c r="D397" s="1" t="s">
        <v>20</v>
      </c>
      <c r="E397" s="1" t="s">
        <v>10</v>
      </c>
      <c r="F397" s="6">
        <v>-45583</v>
      </c>
    </row>
    <row r="398" spans="1:6" x14ac:dyDescent="0.15">
      <c r="A398" t="str">
        <f t="shared" si="6"/>
        <v>GAS-FIRM-WEST=HM BROKER FEES</v>
      </c>
      <c r="B398" s="1" t="s">
        <v>116</v>
      </c>
      <c r="C398" s="1" t="s">
        <v>19</v>
      </c>
      <c r="D398" s="1" t="s">
        <v>20</v>
      </c>
      <c r="E398" s="1" t="s">
        <v>10</v>
      </c>
      <c r="F398" s="6">
        <v>-42706</v>
      </c>
    </row>
    <row r="399" spans="1:6" x14ac:dyDescent="0.15">
      <c r="A399" t="str">
        <f t="shared" si="6"/>
        <v>GAS-GAS-EXEC=HM BROKER FEES</v>
      </c>
      <c r="B399" s="1" t="s">
        <v>117</v>
      </c>
      <c r="C399" s="1" t="s">
        <v>19</v>
      </c>
      <c r="D399" s="1" t="s">
        <v>20</v>
      </c>
      <c r="E399" s="1" t="s">
        <v>10</v>
      </c>
      <c r="F399" s="6">
        <v>0</v>
      </c>
    </row>
    <row r="400" spans="1:6" x14ac:dyDescent="0.15">
      <c r="A400" t="str">
        <f t="shared" si="6"/>
        <v>GAS-GD-EAST=HM BROKER FEES</v>
      </c>
      <c r="B400" s="1" t="s">
        <v>118</v>
      </c>
      <c r="C400" s="1" t="s">
        <v>19</v>
      </c>
      <c r="D400" s="1" t="s">
        <v>20</v>
      </c>
      <c r="E400" s="1" t="s">
        <v>10</v>
      </c>
      <c r="F400" s="6">
        <v>-40675</v>
      </c>
    </row>
    <row r="401" spans="1:6" x14ac:dyDescent="0.15">
      <c r="A401" t="str">
        <f t="shared" si="6"/>
        <v>GAS-GD-HUB=HM BROKER FEES</v>
      </c>
      <c r="B401" s="1" t="s">
        <v>119</v>
      </c>
      <c r="C401" s="1" t="s">
        <v>19</v>
      </c>
      <c r="D401" s="1" t="s">
        <v>20</v>
      </c>
      <c r="E401" s="1" t="s">
        <v>10</v>
      </c>
      <c r="F401" s="6">
        <v>-19762</v>
      </c>
    </row>
    <row r="402" spans="1:6" x14ac:dyDescent="0.15">
      <c r="A402" t="str">
        <f t="shared" si="6"/>
        <v>GAS-GD-TEXAS=HM BROKER FEES</v>
      </c>
      <c r="B402" s="1" t="s">
        <v>120</v>
      </c>
      <c r="C402" s="1" t="s">
        <v>19</v>
      </c>
      <c r="D402" s="1" t="s">
        <v>20</v>
      </c>
      <c r="E402" s="1" t="s">
        <v>10</v>
      </c>
      <c r="F402" s="6">
        <v>-27675</v>
      </c>
    </row>
    <row r="403" spans="1:6" x14ac:dyDescent="0.15">
      <c r="A403" t="str">
        <f t="shared" si="6"/>
        <v>GAS-GD-WEST=HM BROKER FEES</v>
      </c>
      <c r="B403" s="1" t="s">
        <v>121</v>
      </c>
      <c r="C403" s="1" t="s">
        <v>19</v>
      </c>
      <c r="D403" s="1" t="s">
        <v>20</v>
      </c>
      <c r="E403" s="1" t="s">
        <v>10</v>
      </c>
      <c r="F403" s="6">
        <v>105578</v>
      </c>
    </row>
    <row r="404" spans="1:6" x14ac:dyDescent="0.15">
      <c r="A404" t="str">
        <f t="shared" si="6"/>
        <v>GAS-IM-CANADA=HM BROKER FEES</v>
      </c>
      <c r="B404" s="1" t="s">
        <v>122</v>
      </c>
      <c r="C404" s="1" t="s">
        <v>19</v>
      </c>
      <c r="D404" s="1" t="s">
        <v>20</v>
      </c>
      <c r="E404" s="1" t="s">
        <v>10</v>
      </c>
      <c r="F404" s="6">
        <v>0</v>
      </c>
    </row>
    <row r="405" spans="1:6" x14ac:dyDescent="0.15">
      <c r="A405" t="str">
        <f t="shared" si="6"/>
        <v>GAS-IM-CENT=HM BROKER FEES</v>
      </c>
      <c r="B405" s="1" t="s">
        <v>123</v>
      </c>
      <c r="C405" s="1" t="s">
        <v>19</v>
      </c>
      <c r="D405" s="1" t="s">
        <v>20</v>
      </c>
      <c r="E405" s="1" t="s">
        <v>10</v>
      </c>
      <c r="F405" s="6">
        <v>-25706</v>
      </c>
    </row>
    <row r="406" spans="1:6" x14ac:dyDescent="0.15">
      <c r="A406" t="str">
        <f t="shared" si="6"/>
        <v>GAS-IM-CHICAGO=HM BROKER FEES</v>
      </c>
      <c r="B406" s="1" t="s">
        <v>124</v>
      </c>
      <c r="C406" s="1" t="s">
        <v>19</v>
      </c>
      <c r="D406" s="1" t="s">
        <v>20</v>
      </c>
      <c r="E406" s="1" t="s">
        <v>10</v>
      </c>
      <c r="F406" s="6">
        <v>0</v>
      </c>
    </row>
    <row r="407" spans="1:6" x14ac:dyDescent="0.15">
      <c r="A407" t="str">
        <f t="shared" si="6"/>
        <v>GAS-IM-DENVER=HM BROKER FEES</v>
      </c>
      <c r="B407" s="1" t="s">
        <v>125</v>
      </c>
      <c r="C407" s="1" t="s">
        <v>19</v>
      </c>
      <c r="D407" s="1" t="s">
        <v>20</v>
      </c>
      <c r="E407" s="1" t="s">
        <v>10</v>
      </c>
      <c r="F407" s="6">
        <v>0</v>
      </c>
    </row>
    <row r="408" spans="1:6" x14ac:dyDescent="0.15">
      <c r="A408" t="str">
        <f t="shared" si="6"/>
        <v>GAS-IM-EAST=HM BROKER FEES</v>
      </c>
      <c r="B408" s="1" t="s">
        <v>126</v>
      </c>
      <c r="C408" s="1" t="s">
        <v>19</v>
      </c>
      <c r="D408" s="1" t="s">
        <v>20</v>
      </c>
      <c r="E408" s="1" t="s">
        <v>10</v>
      </c>
      <c r="F408" s="6">
        <v>-4832</v>
      </c>
    </row>
    <row r="409" spans="1:6" x14ac:dyDescent="0.15">
      <c r="A409" t="str">
        <f t="shared" si="6"/>
        <v>GAS-IM-TEXAS=HM BROKER FEES</v>
      </c>
      <c r="B409" s="1" t="s">
        <v>127</v>
      </c>
      <c r="C409" s="1" t="s">
        <v>19</v>
      </c>
      <c r="D409" s="1" t="s">
        <v>20</v>
      </c>
      <c r="E409" s="1" t="s">
        <v>10</v>
      </c>
      <c r="F409" s="6">
        <v>-2208</v>
      </c>
    </row>
    <row r="410" spans="1:6" x14ac:dyDescent="0.15">
      <c r="A410" t="str">
        <f t="shared" si="6"/>
        <v>GAS-IM-WEST=HM BROKER FEES</v>
      </c>
      <c r="B410" s="1" t="s">
        <v>128</v>
      </c>
      <c r="C410" s="1" t="s">
        <v>19</v>
      </c>
      <c r="D410" s="1" t="s">
        <v>20</v>
      </c>
      <c r="E410" s="1" t="s">
        <v>10</v>
      </c>
      <c r="F410" s="6">
        <v>0</v>
      </c>
    </row>
    <row r="411" spans="1:6" x14ac:dyDescent="0.15">
      <c r="A411" t="str">
        <f t="shared" si="6"/>
        <v>GAS-MANAGEMENT=HM BROKER FEES</v>
      </c>
      <c r="B411" s="1" t="s">
        <v>129</v>
      </c>
      <c r="C411" s="1" t="s">
        <v>19</v>
      </c>
      <c r="D411" s="1" t="s">
        <v>20</v>
      </c>
      <c r="E411" s="1" t="s">
        <v>10</v>
      </c>
      <c r="F411" s="6">
        <v>0</v>
      </c>
    </row>
    <row r="412" spans="1:6" x14ac:dyDescent="0.15">
      <c r="A412" t="str">
        <f t="shared" si="6"/>
        <v>GAS-NYMEX=HM BROKER FEES</v>
      </c>
      <c r="B412" s="1" t="s">
        <v>130</v>
      </c>
      <c r="C412" s="1" t="s">
        <v>19</v>
      </c>
      <c r="D412" s="1" t="s">
        <v>20</v>
      </c>
      <c r="E412" s="1" t="s">
        <v>10</v>
      </c>
      <c r="F412" s="6">
        <v>-574210</v>
      </c>
    </row>
    <row r="413" spans="1:6" x14ac:dyDescent="0.15">
      <c r="A413" t="str">
        <f t="shared" si="6"/>
        <v>GAS-PIPE-OPTIONS=HM BROKER FEES</v>
      </c>
      <c r="B413" s="1" t="s">
        <v>131</v>
      </c>
      <c r="C413" s="1" t="s">
        <v>19</v>
      </c>
      <c r="D413" s="1" t="s">
        <v>20</v>
      </c>
      <c r="E413" s="1" t="s">
        <v>10</v>
      </c>
      <c r="F413" s="6">
        <v>-121317.5</v>
      </c>
    </row>
    <row r="414" spans="1:6" x14ac:dyDescent="0.15">
      <c r="A414" t="str">
        <f t="shared" si="6"/>
        <v>GAS-STORAGE=HM BROKER FEES</v>
      </c>
      <c r="B414" s="1" t="s">
        <v>132</v>
      </c>
      <c r="C414" s="1" t="s">
        <v>19</v>
      </c>
      <c r="D414" s="1" t="s">
        <v>20</v>
      </c>
      <c r="E414" s="1" t="s">
        <v>10</v>
      </c>
      <c r="F414" s="6">
        <v>0</v>
      </c>
    </row>
    <row r="415" spans="1:6" x14ac:dyDescent="0.15">
      <c r="A415" t="str">
        <f t="shared" si="6"/>
        <v>GAS-TRANSPORT-EAST=HM BROKER FEES</v>
      </c>
      <c r="B415" s="1" t="s">
        <v>133</v>
      </c>
      <c r="C415" s="1" t="s">
        <v>19</v>
      </c>
      <c r="D415" s="1" t="s">
        <v>20</v>
      </c>
      <c r="E415" s="1" t="s">
        <v>10</v>
      </c>
      <c r="F415" s="6">
        <v>0</v>
      </c>
    </row>
    <row r="416" spans="1:6" x14ac:dyDescent="0.15">
      <c r="A416" t="str">
        <f t="shared" si="6"/>
        <v>IR=HM BROKER FEES</v>
      </c>
      <c r="B416" s="1" t="s">
        <v>151</v>
      </c>
      <c r="C416" s="1" t="s">
        <v>19</v>
      </c>
      <c r="D416" s="1" t="s">
        <v>20</v>
      </c>
      <c r="E416" s="1" t="s">
        <v>10</v>
      </c>
      <c r="F416" s="6">
        <v>16255.98</v>
      </c>
    </row>
    <row r="417" spans="1:6" x14ac:dyDescent="0.15">
      <c r="A417" t="str">
        <f t="shared" si="6"/>
        <v>LUMBER=HM BROKER FEES</v>
      </c>
      <c r="B417" s="1" t="s">
        <v>152</v>
      </c>
      <c r="C417" s="1" t="s">
        <v>19</v>
      </c>
      <c r="D417" s="1" t="s">
        <v>20</v>
      </c>
      <c r="E417" s="1" t="s">
        <v>10</v>
      </c>
      <c r="F417" s="6">
        <v>0</v>
      </c>
    </row>
    <row r="418" spans="1:6" x14ac:dyDescent="0.15">
      <c r="A418" t="str">
        <f t="shared" si="6"/>
        <v>NOX=HM BROKER FEES</v>
      </c>
      <c r="B418" s="1" t="s">
        <v>223</v>
      </c>
      <c r="C418" s="1" t="s">
        <v>19</v>
      </c>
      <c r="D418" s="1" t="s">
        <v>20</v>
      </c>
      <c r="E418" s="1" t="s">
        <v>10</v>
      </c>
      <c r="F418" s="6">
        <v>0</v>
      </c>
    </row>
    <row r="419" spans="1:6" x14ac:dyDescent="0.15">
      <c r="A419" t="str">
        <f t="shared" si="6"/>
        <v>NOX-INV=HM BROKER FEES</v>
      </c>
      <c r="B419" s="1" t="s">
        <v>224</v>
      </c>
      <c r="C419" s="1" t="s">
        <v>19</v>
      </c>
      <c r="D419" s="1" t="s">
        <v>20</v>
      </c>
      <c r="E419" s="1" t="s">
        <v>10</v>
      </c>
      <c r="F419" s="6">
        <v>0</v>
      </c>
    </row>
    <row r="420" spans="1:6" x14ac:dyDescent="0.15">
      <c r="A420" t="str">
        <f t="shared" si="6"/>
        <v>PAPER=HM BROKER FEES</v>
      </c>
      <c r="B420" s="1" t="s">
        <v>231</v>
      </c>
      <c r="C420" s="1" t="s">
        <v>19</v>
      </c>
      <c r="D420" s="1" t="s">
        <v>20</v>
      </c>
      <c r="E420" s="1" t="s">
        <v>10</v>
      </c>
      <c r="F420" s="6">
        <v>0</v>
      </c>
    </row>
    <row r="421" spans="1:6" x14ac:dyDescent="0.15">
      <c r="A421" t="str">
        <f t="shared" si="6"/>
        <v>POWER-EAST=HM BROKER FEES</v>
      </c>
      <c r="B421" s="1" t="s">
        <v>235</v>
      </c>
      <c r="C421" s="1" t="s">
        <v>19</v>
      </c>
      <c r="D421" s="1" t="s">
        <v>20</v>
      </c>
      <c r="E421" s="1" t="s">
        <v>10</v>
      </c>
      <c r="F421" s="6">
        <v>-430007.8</v>
      </c>
    </row>
    <row r="422" spans="1:6" x14ac:dyDescent="0.15">
      <c r="A422" t="str">
        <f t="shared" si="6"/>
        <v>POWER-GENCO=HM BROKER FEES</v>
      </c>
      <c r="B422" s="1" t="s">
        <v>236</v>
      </c>
      <c r="C422" s="1" t="s">
        <v>19</v>
      </c>
      <c r="D422" s="1" t="s">
        <v>20</v>
      </c>
      <c r="E422" s="1" t="s">
        <v>10</v>
      </c>
      <c r="F422" s="6">
        <v>0</v>
      </c>
    </row>
    <row r="423" spans="1:6" x14ac:dyDescent="0.15">
      <c r="A423" t="str">
        <f t="shared" si="6"/>
        <v>POWER-WEST=HM BROKER FEES</v>
      </c>
      <c r="B423" s="1" t="s">
        <v>237</v>
      </c>
      <c r="C423" s="1" t="s">
        <v>19</v>
      </c>
      <c r="D423" s="1" t="s">
        <v>20</v>
      </c>
      <c r="E423" s="1" t="s">
        <v>10</v>
      </c>
      <c r="F423" s="6">
        <v>-318360.73</v>
      </c>
    </row>
    <row r="424" spans="1:6" x14ac:dyDescent="0.15">
      <c r="A424" t="str">
        <f t="shared" si="6"/>
        <v>SO2=HM BROKER FEES</v>
      </c>
      <c r="B424" s="1" t="s">
        <v>238</v>
      </c>
      <c r="C424" s="1" t="s">
        <v>19</v>
      </c>
      <c r="D424" s="1" t="s">
        <v>20</v>
      </c>
      <c r="E424" s="1" t="s">
        <v>10</v>
      </c>
      <c r="F424" s="6">
        <v>-6800</v>
      </c>
    </row>
    <row r="425" spans="1:6" x14ac:dyDescent="0.15">
      <c r="A425" t="str">
        <f t="shared" si="6"/>
        <v>SO2-INV=HM BROKER FEES</v>
      </c>
      <c r="B425" s="1" t="s">
        <v>239</v>
      </c>
      <c r="C425" s="1" t="s">
        <v>19</v>
      </c>
      <c r="D425" s="1" t="s">
        <v>20</v>
      </c>
      <c r="E425" s="1" t="s">
        <v>10</v>
      </c>
      <c r="F425" s="6">
        <v>-9875</v>
      </c>
    </row>
    <row r="426" spans="1:6" x14ac:dyDescent="0.15">
      <c r="A426" t="str">
        <f t="shared" si="6"/>
        <v>WEATHER=HM BROKER FEES</v>
      </c>
      <c r="B426" s="1" t="s">
        <v>246</v>
      </c>
      <c r="C426" s="1" t="s">
        <v>19</v>
      </c>
      <c r="D426" s="1" t="s">
        <v>20</v>
      </c>
      <c r="E426" s="1" t="s">
        <v>10</v>
      </c>
      <c r="F426" s="6">
        <v>-200375</v>
      </c>
    </row>
    <row r="427" spans="1:6" x14ac:dyDescent="0.15">
      <c r="A427" t="str">
        <f t="shared" si="6"/>
        <v>WEST-MGMT=HM BROKER FEES</v>
      </c>
      <c r="B427" s="1" t="s">
        <v>247</v>
      </c>
      <c r="C427" s="1" t="s">
        <v>19</v>
      </c>
      <c r="D427" s="1" t="s">
        <v>20</v>
      </c>
      <c r="E427" s="1" t="s">
        <v>10</v>
      </c>
      <c r="F427" s="6">
        <v>-32599</v>
      </c>
    </row>
    <row r="428" spans="1:6" x14ac:dyDescent="0.15">
      <c r="A428" t="str">
        <f t="shared" si="6"/>
        <v>CROSS COMM=HM BROKER FEES</v>
      </c>
      <c r="B428" s="1" t="s">
        <v>55</v>
      </c>
      <c r="C428" s="1" t="s">
        <v>19</v>
      </c>
      <c r="D428" s="1" t="s">
        <v>20</v>
      </c>
      <c r="E428" s="1" t="s">
        <v>10</v>
      </c>
      <c r="F428" s="6">
        <v>0</v>
      </c>
    </row>
    <row r="429" spans="1:6" x14ac:dyDescent="0.15">
      <c r="A429" t="str">
        <f t="shared" si="6"/>
        <v>EMISSIONS=HM BROKER FEES</v>
      </c>
      <c r="B429" s="1" t="s">
        <v>67</v>
      </c>
      <c r="C429" s="1" t="s">
        <v>19</v>
      </c>
      <c r="D429" s="1" t="s">
        <v>20</v>
      </c>
      <c r="E429" s="1" t="s">
        <v>10</v>
      </c>
      <c r="F429" s="6">
        <v>-16675</v>
      </c>
    </row>
    <row r="430" spans="1:6" x14ac:dyDescent="0.15">
      <c r="A430" t="str">
        <f t="shared" si="6"/>
        <v>GAS-CONSOL-ALL=HM BROKER FEES</v>
      </c>
      <c r="B430" s="1" t="s">
        <v>93</v>
      </c>
      <c r="C430" s="1" t="s">
        <v>19</v>
      </c>
      <c r="D430" s="1" t="s">
        <v>20</v>
      </c>
      <c r="E430" s="1" t="s">
        <v>10</v>
      </c>
      <c r="F430" s="6">
        <v>-1098945.07</v>
      </c>
    </row>
    <row r="431" spans="1:6" x14ac:dyDescent="0.15">
      <c r="A431" t="str">
        <f t="shared" si="6"/>
        <v>GAS-CONSOL-CAN=HM BROKER FEES</v>
      </c>
      <c r="B431" s="1" t="s">
        <v>94</v>
      </c>
      <c r="C431" s="1" t="s">
        <v>19</v>
      </c>
      <c r="D431" s="1" t="s">
        <v>20</v>
      </c>
      <c r="E431" s="1" t="s">
        <v>10</v>
      </c>
      <c r="F431" s="6">
        <v>-88460.57</v>
      </c>
    </row>
    <row r="432" spans="1:6" x14ac:dyDescent="0.15">
      <c r="A432" t="str">
        <f t="shared" si="6"/>
        <v>GAS-CONSOL-US=HM BROKER FEES</v>
      </c>
      <c r="B432" s="1" t="s">
        <v>95</v>
      </c>
      <c r="C432" s="1" t="s">
        <v>19</v>
      </c>
      <c r="D432" s="1" t="s">
        <v>20</v>
      </c>
      <c r="E432" s="1" t="s">
        <v>10</v>
      </c>
      <c r="F432" s="6">
        <v>-1010484.5</v>
      </c>
    </row>
    <row r="433" spans="1:6" x14ac:dyDescent="0.15">
      <c r="A433" t="str">
        <f t="shared" si="6"/>
        <v>POWER=HM BROKER FEES</v>
      </c>
      <c r="B433" s="1" t="s">
        <v>232</v>
      </c>
      <c r="C433" s="1" t="s">
        <v>19</v>
      </c>
      <c r="D433" s="1" t="s">
        <v>20</v>
      </c>
      <c r="E433" s="1" t="s">
        <v>10</v>
      </c>
      <c r="F433" s="6">
        <v>-748368.53</v>
      </c>
    </row>
    <row r="434" spans="1:6" x14ac:dyDescent="0.15">
      <c r="A434" t="str">
        <f t="shared" si="6"/>
        <v>POWER EAST &amp; GENCO=HM BROKER FEES</v>
      </c>
      <c r="B434" s="1" t="s">
        <v>233</v>
      </c>
      <c r="C434" s="1" t="s">
        <v>19</v>
      </c>
      <c r="D434" s="1" t="s">
        <v>20</v>
      </c>
      <c r="E434" s="1" t="s">
        <v>10</v>
      </c>
      <c r="F434" s="6">
        <v>-430007.8</v>
      </c>
    </row>
    <row r="435" spans="1:6" x14ac:dyDescent="0.15">
      <c r="A435" t="str">
        <f t="shared" si="6"/>
        <v>SOUTHERN CONE GAS=HM BROKER FEES</v>
      </c>
      <c r="B435" s="1" t="s">
        <v>242</v>
      </c>
      <c r="C435" s="1" t="s">
        <v>19</v>
      </c>
      <c r="D435" s="1" t="s">
        <v>20</v>
      </c>
      <c r="E435" s="1" t="s">
        <v>10</v>
      </c>
      <c r="F435" s="6">
        <v>0</v>
      </c>
    </row>
    <row r="436" spans="1:6" x14ac:dyDescent="0.15">
      <c r="A436" t="str">
        <f t="shared" si="6"/>
        <v>SOUTHERN CONE POWER=HM BROKER FEES</v>
      </c>
      <c r="B436" s="1" t="s">
        <v>243</v>
      </c>
      <c r="C436" s="1" t="s">
        <v>19</v>
      </c>
      <c r="D436" s="1" t="s">
        <v>20</v>
      </c>
      <c r="E436" s="1" t="s">
        <v>10</v>
      </c>
      <c r="F436" s="6">
        <v>0</v>
      </c>
    </row>
    <row r="437" spans="1:6" x14ac:dyDescent="0.15">
      <c r="A437" t="str">
        <f t="shared" si="6"/>
        <v>ARG-FT=HM CHG IN BASIS PRICE</v>
      </c>
      <c r="B437" s="1" t="s">
        <v>18</v>
      </c>
      <c r="C437" s="1" t="s">
        <v>19</v>
      </c>
      <c r="D437" s="1" t="s">
        <v>20</v>
      </c>
      <c r="E437" s="1" t="s">
        <v>2</v>
      </c>
      <c r="F437" s="6">
        <v>0</v>
      </c>
    </row>
    <row r="438" spans="1:6" x14ac:dyDescent="0.15">
      <c r="A438" t="str">
        <f t="shared" si="6"/>
        <v>BRAZIL-POWER=HM CHG IN BASIS PRICE</v>
      </c>
      <c r="B438" s="1" t="s">
        <v>48</v>
      </c>
      <c r="C438" s="1" t="s">
        <v>19</v>
      </c>
      <c r="D438" s="1" t="s">
        <v>20</v>
      </c>
      <c r="E438" s="1" t="s">
        <v>2</v>
      </c>
      <c r="F438" s="6">
        <v>0</v>
      </c>
    </row>
    <row r="439" spans="1:6" x14ac:dyDescent="0.15">
      <c r="A439" t="str">
        <f t="shared" si="6"/>
        <v>BROADBAND=HM CHG IN BASIS PRICE</v>
      </c>
      <c r="B439" s="1" t="s">
        <v>49</v>
      </c>
      <c r="C439" s="1" t="s">
        <v>19</v>
      </c>
      <c r="D439" s="1" t="s">
        <v>20</v>
      </c>
      <c r="E439" s="1" t="s">
        <v>2</v>
      </c>
      <c r="F439" s="6">
        <v>0</v>
      </c>
    </row>
    <row r="440" spans="1:6" x14ac:dyDescent="0.15">
      <c r="A440" t="str">
        <f t="shared" si="6"/>
        <v>COAL=HM CHG IN BASIS PRICE</v>
      </c>
      <c r="B440" s="1" t="s">
        <v>53</v>
      </c>
      <c r="C440" s="1" t="s">
        <v>19</v>
      </c>
      <c r="D440" s="1" t="s">
        <v>20</v>
      </c>
      <c r="E440" s="1" t="s">
        <v>2</v>
      </c>
      <c r="F440" s="6">
        <v>0</v>
      </c>
    </row>
    <row r="441" spans="1:6" x14ac:dyDescent="0.15">
      <c r="A441" t="str">
        <f t="shared" si="6"/>
        <v>CROSS COMM-GAS=HM CHG IN BASIS PRICE</v>
      </c>
      <c r="B441" s="1" t="s">
        <v>56</v>
      </c>
      <c r="C441" s="1" t="s">
        <v>19</v>
      </c>
      <c r="D441" s="1" t="s">
        <v>20</v>
      </c>
      <c r="E441" s="1" t="s">
        <v>2</v>
      </c>
      <c r="F441" s="6">
        <v>339671.07</v>
      </c>
    </row>
    <row r="442" spans="1:6" x14ac:dyDescent="0.15">
      <c r="A442" t="str">
        <f t="shared" si="6"/>
        <v>CROSS COMM-POWER=HM CHG IN BASIS PRICE</v>
      </c>
      <c r="B442" s="1" t="s">
        <v>58</v>
      </c>
      <c r="C442" s="1" t="s">
        <v>19</v>
      </c>
      <c r="D442" s="1" t="s">
        <v>20</v>
      </c>
      <c r="E442" s="1" t="s">
        <v>2</v>
      </c>
      <c r="F442" s="6">
        <v>0</v>
      </c>
    </row>
    <row r="443" spans="1:6" x14ac:dyDescent="0.15">
      <c r="A443" t="str">
        <f t="shared" si="6"/>
        <v>EBS-ADVERTISING=HM CHG IN BASIS PRICE</v>
      </c>
      <c r="B443" s="1" t="s">
        <v>60</v>
      </c>
      <c r="C443" s="1" t="s">
        <v>19</v>
      </c>
      <c r="D443" s="1" t="s">
        <v>20</v>
      </c>
      <c r="E443" s="1" t="s">
        <v>2</v>
      </c>
      <c r="F443" s="6">
        <v>0</v>
      </c>
    </row>
    <row r="444" spans="1:6" x14ac:dyDescent="0.15">
      <c r="A444" t="str">
        <f t="shared" si="6"/>
        <v>EMISSIONS-IR-HEDGE=HM CHG IN BASIS PRICE</v>
      </c>
      <c r="B444" s="1" t="s">
        <v>68</v>
      </c>
      <c r="C444" s="1" t="s">
        <v>19</v>
      </c>
      <c r="D444" s="1" t="s">
        <v>20</v>
      </c>
      <c r="E444" s="1" t="s">
        <v>2</v>
      </c>
      <c r="F444" s="6">
        <v>0</v>
      </c>
    </row>
    <row r="445" spans="1:6" x14ac:dyDescent="0.15">
      <c r="A445" t="str">
        <f t="shared" si="6"/>
        <v>ESA-GAS-BOLIVIA=HM CHG IN BASIS PRICE</v>
      </c>
      <c r="B445" s="1" t="s">
        <v>74</v>
      </c>
      <c r="C445" s="1" t="s">
        <v>19</v>
      </c>
      <c r="D445" s="1" t="s">
        <v>20</v>
      </c>
      <c r="E445" s="1" t="s">
        <v>2</v>
      </c>
      <c r="F445" s="6">
        <v>0</v>
      </c>
    </row>
    <row r="446" spans="1:6" x14ac:dyDescent="0.15">
      <c r="A446" t="str">
        <f t="shared" si="6"/>
        <v>ESA-SOCONE GAS=HM CHG IN BASIS PRICE</v>
      </c>
      <c r="B446" s="1" t="s">
        <v>75</v>
      </c>
      <c r="C446" s="1" t="s">
        <v>19</v>
      </c>
      <c r="D446" s="1" t="s">
        <v>20</v>
      </c>
      <c r="E446" s="1" t="s">
        <v>2</v>
      </c>
      <c r="F446" s="6">
        <v>0</v>
      </c>
    </row>
    <row r="447" spans="1:6" x14ac:dyDescent="0.15">
      <c r="A447" t="str">
        <f t="shared" si="6"/>
        <v>ESA-TBS CRUDE=HM CHG IN BASIS PRICE</v>
      </c>
      <c r="B447" s="1" t="s">
        <v>76</v>
      </c>
      <c r="C447" s="1" t="s">
        <v>19</v>
      </c>
      <c r="D447" s="1" t="s">
        <v>20</v>
      </c>
      <c r="E447" s="1" t="s">
        <v>2</v>
      </c>
      <c r="F447" s="6">
        <v>0</v>
      </c>
    </row>
    <row r="448" spans="1:6" x14ac:dyDescent="0.15">
      <c r="A448" t="str">
        <f t="shared" si="6"/>
        <v>ESA-TBS GAS=HM CHG IN BASIS PRICE</v>
      </c>
      <c r="B448" s="1" t="s">
        <v>77</v>
      </c>
      <c r="C448" s="1" t="s">
        <v>19</v>
      </c>
      <c r="D448" s="1" t="s">
        <v>20</v>
      </c>
      <c r="E448" s="1" t="s">
        <v>2</v>
      </c>
      <c r="F448" s="6">
        <v>0</v>
      </c>
    </row>
    <row r="449" spans="1:6" x14ac:dyDescent="0.15">
      <c r="A449" t="str">
        <f t="shared" si="6"/>
        <v>FX=HM CHG IN BASIS PRICE</v>
      </c>
      <c r="B449" s="1" t="s">
        <v>90</v>
      </c>
      <c r="C449" s="1" t="s">
        <v>19</v>
      </c>
      <c r="D449" s="1" t="s">
        <v>20</v>
      </c>
      <c r="E449" s="1" t="s">
        <v>2</v>
      </c>
      <c r="F449" s="6">
        <v>0</v>
      </c>
    </row>
    <row r="450" spans="1:6" x14ac:dyDescent="0.15">
      <c r="A450" t="str">
        <f t="shared" si="6"/>
        <v>GAS-EXEC-SPEC=HM CHG IN BASIS PRICE</v>
      </c>
      <c r="B450" s="1" t="s">
        <v>96</v>
      </c>
      <c r="C450" s="1" t="s">
        <v>19</v>
      </c>
      <c r="D450" s="1" t="s">
        <v>20</v>
      </c>
      <c r="E450" s="1" t="s">
        <v>2</v>
      </c>
      <c r="F450" s="6">
        <v>0</v>
      </c>
    </row>
    <row r="451" spans="1:6" x14ac:dyDescent="0.15">
      <c r="A451" t="str">
        <f t="shared" ref="A451:A514" si="7">B451&amp;"="&amp;E451</f>
        <v>GAS-FIRM-CANADA=HM CHG IN BASIS PRICE</v>
      </c>
      <c r="B451" s="1" t="s">
        <v>106</v>
      </c>
      <c r="C451" s="1" t="s">
        <v>19</v>
      </c>
      <c r="D451" s="1" t="s">
        <v>20</v>
      </c>
      <c r="E451" s="1" t="s">
        <v>2</v>
      </c>
      <c r="F451" s="6">
        <v>3990977.31</v>
      </c>
    </row>
    <row r="452" spans="1:6" x14ac:dyDescent="0.15">
      <c r="A452" t="str">
        <f t="shared" si="7"/>
        <v>GAS-FIRM-CENT=HM CHG IN BASIS PRICE</v>
      </c>
      <c r="B452" s="1" t="s">
        <v>107</v>
      </c>
      <c r="C452" s="1" t="s">
        <v>19</v>
      </c>
      <c r="D452" s="1" t="s">
        <v>20</v>
      </c>
      <c r="E452" s="1" t="s">
        <v>2</v>
      </c>
      <c r="F452" s="6">
        <v>5597095.9500000002</v>
      </c>
    </row>
    <row r="453" spans="1:6" x14ac:dyDescent="0.15">
      <c r="A453" t="str">
        <f t="shared" si="7"/>
        <v>GAS-FIRM-DENVER=HM CHG IN BASIS PRICE</v>
      </c>
      <c r="B453" s="1" t="s">
        <v>108</v>
      </c>
      <c r="C453" s="1" t="s">
        <v>19</v>
      </c>
      <c r="D453" s="1" t="s">
        <v>20</v>
      </c>
      <c r="E453" s="1" t="s">
        <v>2</v>
      </c>
      <c r="F453" s="6">
        <v>-447128.34</v>
      </c>
    </row>
    <row r="454" spans="1:6" x14ac:dyDescent="0.15">
      <c r="A454" t="str">
        <f t="shared" si="7"/>
        <v>GAS-FIRM-EAST=HM CHG IN BASIS PRICE</v>
      </c>
      <c r="B454" s="1" t="s">
        <v>109</v>
      </c>
      <c r="C454" s="1" t="s">
        <v>19</v>
      </c>
      <c r="D454" s="1" t="s">
        <v>20</v>
      </c>
      <c r="E454" s="1" t="s">
        <v>2</v>
      </c>
      <c r="F454" s="6">
        <v>130525.17</v>
      </c>
    </row>
    <row r="455" spans="1:6" x14ac:dyDescent="0.15">
      <c r="A455" t="str">
        <f t="shared" si="7"/>
        <v>GAS-FIRM-GD-OPTION=HM CHG IN BASIS PRICE</v>
      </c>
      <c r="B455" s="1" t="s">
        <v>110</v>
      </c>
      <c r="C455" s="1" t="s">
        <v>19</v>
      </c>
      <c r="D455" s="1" t="s">
        <v>20</v>
      </c>
      <c r="E455" s="1" t="s">
        <v>2</v>
      </c>
      <c r="F455" s="6">
        <v>0</v>
      </c>
    </row>
    <row r="456" spans="1:6" x14ac:dyDescent="0.15">
      <c r="A456" t="str">
        <f t="shared" si="7"/>
        <v>GAS-FIRM-NWEST=HM CHG IN BASIS PRICE</v>
      </c>
      <c r="B456" s="1" t="s">
        <v>111</v>
      </c>
      <c r="C456" s="1" t="s">
        <v>19</v>
      </c>
      <c r="D456" s="1" t="s">
        <v>20</v>
      </c>
      <c r="E456" s="1" t="s">
        <v>2</v>
      </c>
      <c r="F456" s="6">
        <v>-18563866.440000001</v>
      </c>
    </row>
    <row r="457" spans="1:6" x14ac:dyDescent="0.15">
      <c r="A457" t="str">
        <f t="shared" si="7"/>
        <v>GAS-FIRM-NY=HM CHG IN BASIS PRICE</v>
      </c>
      <c r="B457" s="1" t="s">
        <v>112</v>
      </c>
      <c r="C457" s="1" t="s">
        <v>19</v>
      </c>
      <c r="D457" s="1" t="s">
        <v>20</v>
      </c>
      <c r="E457" s="1" t="s">
        <v>2</v>
      </c>
      <c r="F457" s="6">
        <v>2203835</v>
      </c>
    </row>
    <row r="458" spans="1:6" x14ac:dyDescent="0.15">
      <c r="A458" t="str">
        <f t="shared" si="7"/>
        <v>GAS-FIRM-TECH=HM CHG IN BASIS PRICE</v>
      </c>
      <c r="B458" s="1" t="s">
        <v>113</v>
      </c>
      <c r="C458" s="1" t="s">
        <v>19</v>
      </c>
      <c r="D458" s="1" t="s">
        <v>20</v>
      </c>
      <c r="E458" s="1" t="s">
        <v>2</v>
      </c>
      <c r="F458" s="6">
        <v>0</v>
      </c>
    </row>
    <row r="459" spans="1:6" x14ac:dyDescent="0.15">
      <c r="A459" t="str">
        <f t="shared" si="7"/>
        <v>GAS-FIRM-TX-MCL=HM CHG IN BASIS PRICE</v>
      </c>
      <c r="B459" s="1" t="s">
        <v>114</v>
      </c>
      <c r="C459" s="1" t="s">
        <v>19</v>
      </c>
      <c r="D459" s="1" t="s">
        <v>20</v>
      </c>
      <c r="E459" s="1" t="s">
        <v>2</v>
      </c>
      <c r="F459" s="6">
        <v>116808.98</v>
      </c>
    </row>
    <row r="460" spans="1:6" x14ac:dyDescent="0.15">
      <c r="A460" t="str">
        <f t="shared" si="7"/>
        <v>GAS-FIRM-TX-RIC=HM CHG IN BASIS PRICE</v>
      </c>
      <c r="B460" s="1" t="s">
        <v>115</v>
      </c>
      <c r="C460" s="1" t="s">
        <v>19</v>
      </c>
      <c r="D460" s="1" t="s">
        <v>20</v>
      </c>
      <c r="E460" s="1" t="s">
        <v>2</v>
      </c>
      <c r="F460" s="6">
        <v>-819854.19</v>
      </c>
    </row>
    <row r="461" spans="1:6" x14ac:dyDescent="0.15">
      <c r="A461" t="str">
        <f t="shared" si="7"/>
        <v>GAS-FIRM-WEST=HM CHG IN BASIS PRICE</v>
      </c>
      <c r="B461" s="1" t="s">
        <v>116</v>
      </c>
      <c r="C461" s="1" t="s">
        <v>19</v>
      </c>
      <c r="D461" s="1" t="s">
        <v>20</v>
      </c>
      <c r="E461" s="1" t="s">
        <v>2</v>
      </c>
      <c r="F461" s="6">
        <v>-51050052.030000001</v>
      </c>
    </row>
    <row r="462" spans="1:6" x14ac:dyDescent="0.15">
      <c r="A462" t="str">
        <f t="shared" si="7"/>
        <v>GAS-GAS-EXEC=HM CHG IN BASIS PRICE</v>
      </c>
      <c r="B462" s="1" t="s">
        <v>117</v>
      </c>
      <c r="C462" s="1" t="s">
        <v>19</v>
      </c>
      <c r="D462" s="1" t="s">
        <v>20</v>
      </c>
      <c r="E462" s="1" t="s">
        <v>2</v>
      </c>
      <c r="F462" s="6">
        <v>0</v>
      </c>
    </row>
    <row r="463" spans="1:6" x14ac:dyDescent="0.15">
      <c r="A463" t="str">
        <f t="shared" si="7"/>
        <v>GAS-GD-EAST=HM CHG IN BASIS PRICE</v>
      </c>
      <c r="B463" s="1" t="s">
        <v>118</v>
      </c>
      <c r="C463" s="1" t="s">
        <v>19</v>
      </c>
      <c r="D463" s="1" t="s">
        <v>20</v>
      </c>
      <c r="E463" s="1" t="s">
        <v>2</v>
      </c>
      <c r="F463" s="6">
        <v>-19841.89</v>
      </c>
    </row>
    <row r="464" spans="1:6" x14ac:dyDescent="0.15">
      <c r="A464" t="str">
        <f t="shared" si="7"/>
        <v>GAS-GD-HUB=HM CHG IN BASIS PRICE</v>
      </c>
      <c r="B464" s="1" t="s">
        <v>119</v>
      </c>
      <c r="C464" s="1" t="s">
        <v>19</v>
      </c>
      <c r="D464" s="1" t="s">
        <v>20</v>
      </c>
      <c r="E464" s="1" t="s">
        <v>2</v>
      </c>
      <c r="F464" s="6">
        <v>188216.37</v>
      </c>
    </row>
    <row r="465" spans="1:6" x14ac:dyDescent="0.15">
      <c r="A465" t="str">
        <f t="shared" si="7"/>
        <v>GAS-GD-TEXAS=HM CHG IN BASIS PRICE</v>
      </c>
      <c r="B465" s="1" t="s">
        <v>120</v>
      </c>
      <c r="C465" s="1" t="s">
        <v>19</v>
      </c>
      <c r="D465" s="1" t="s">
        <v>20</v>
      </c>
      <c r="E465" s="1" t="s">
        <v>2</v>
      </c>
      <c r="F465" s="6">
        <v>849056.68</v>
      </c>
    </row>
    <row r="466" spans="1:6" x14ac:dyDescent="0.15">
      <c r="A466" t="str">
        <f t="shared" si="7"/>
        <v>GAS-GD-WEST=HM CHG IN BASIS PRICE</v>
      </c>
      <c r="B466" s="1" t="s">
        <v>121</v>
      </c>
      <c r="C466" s="1" t="s">
        <v>19</v>
      </c>
      <c r="D466" s="1" t="s">
        <v>20</v>
      </c>
      <c r="E466" s="1" t="s">
        <v>2</v>
      </c>
      <c r="F466" s="6">
        <v>-58655158.670000002</v>
      </c>
    </row>
    <row r="467" spans="1:6" x14ac:dyDescent="0.15">
      <c r="A467" t="str">
        <f t="shared" si="7"/>
        <v>GAS-IM-CANADA=HM CHG IN BASIS PRICE</v>
      </c>
      <c r="B467" s="1" t="s">
        <v>122</v>
      </c>
      <c r="C467" s="1" t="s">
        <v>19</v>
      </c>
      <c r="D467" s="1" t="s">
        <v>20</v>
      </c>
      <c r="E467" s="1" t="s">
        <v>2</v>
      </c>
      <c r="F467" s="6">
        <v>0</v>
      </c>
    </row>
    <row r="468" spans="1:6" x14ac:dyDescent="0.15">
      <c r="A468" t="str">
        <f t="shared" si="7"/>
        <v>GAS-IM-CENT=HM CHG IN BASIS PRICE</v>
      </c>
      <c r="B468" s="1" t="s">
        <v>123</v>
      </c>
      <c r="C468" s="1" t="s">
        <v>19</v>
      </c>
      <c r="D468" s="1" t="s">
        <v>20</v>
      </c>
      <c r="E468" s="1" t="s">
        <v>2</v>
      </c>
      <c r="F468" s="6">
        <v>1878953.25</v>
      </c>
    </row>
    <row r="469" spans="1:6" x14ac:dyDescent="0.15">
      <c r="A469" t="str">
        <f t="shared" si="7"/>
        <v>GAS-IM-CHICAGO=HM CHG IN BASIS PRICE</v>
      </c>
      <c r="B469" s="1" t="s">
        <v>124</v>
      </c>
      <c r="C469" s="1" t="s">
        <v>19</v>
      </c>
      <c r="D469" s="1" t="s">
        <v>20</v>
      </c>
      <c r="E469" s="1" t="s">
        <v>2</v>
      </c>
      <c r="F469" s="6">
        <v>47624.25</v>
      </c>
    </row>
    <row r="470" spans="1:6" x14ac:dyDescent="0.15">
      <c r="A470" t="str">
        <f t="shared" si="7"/>
        <v>GAS-IM-DENVER=HM CHG IN BASIS PRICE</v>
      </c>
      <c r="B470" s="1" t="s">
        <v>125</v>
      </c>
      <c r="C470" s="1" t="s">
        <v>19</v>
      </c>
      <c r="D470" s="1" t="s">
        <v>20</v>
      </c>
      <c r="E470" s="1" t="s">
        <v>2</v>
      </c>
      <c r="F470" s="6">
        <v>0</v>
      </c>
    </row>
    <row r="471" spans="1:6" x14ac:dyDescent="0.15">
      <c r="A471" t="str">
        <f t="shared" si="7"/>
        <v>GAS-IM-EAST=HM CHG IN BASIS PRICE</v>
      </c>
      <c r="B471" s="1" t="s">
        <v>126</v>
      </c>
      <c r="C471" s="1" t="s">
        <v>19</v>
      </c>
      <c r="D471" s="1" t="s">
        <v>20</v>
      </c>
      <c r="E471" s="1" t="s">
        <v>2</v>
      </c>
      <c r="F471" s="6">
        <v>2605755.62</v>
      </c>
    </row>
    <row r="472" spans="1:6" x14ac:dyDescent="0.15">
      <c r="A472" t="str">
        <f t="shared" si="7"/>
        <v>GAS-IM-TEXAS=HM CHG IN BASIS PRICE</v>
      </c>
      <c r="B472" s="1" t="s">
        <v>127</v>
      </c>
      <c r="C472" s="1" t="s">
        <v>19</v>
      </c>
      <c r="D472" s="1" t="s">
        <v>20</v>
      </c>
      <c r="E472" s="1" t="s">
        <v>2</v>
      </c>
      <c r="F472" s="6">
        <v>1442833.07</v>
      </c>
    </row>
    <row r="473" spans="1:6" x14ac:dyDescent="0.15">
      <c r="A473" t="str">
        <f t="shared" si="7"/>
        <v>GAS-IM-WEST=HM CHG IN BASIS PRICE</v>
      </c>
      <c r="B473" s="1" t="s">
        <v>128</v>
      </c>
      <c r="C473" s="1" t="s">
        <v>19</v>
      </c>
      <c r="D473" s="1" t="s">
        <v>20</v>
      </c>
      <c r="E473" s="1" t="s">
        <v>2</v>
      </c>
      <c r="F473" s="6">
        <v>0</v>
      </c>
    </row>
    <row r="474" spans="1:6" x14ac:dyDescent="0.15">
      <c r="A474" t="str">
        <f t="shared" si="7"/>
        <v>GAS-MANAGEMENT=HM CHG IN BASIS PRICE</v>
      </c>
      <c r="B474" s="1" t="s">
        <v>129</v>
      </c>
      <c r="C474" s="1" t="s">
        <v>19</v>
      </c>
      <c r="D474" s="1" t="s">
        <v>20</v>
      </c>
      <c r="E474" s="1" t="s">
        <v>2</v>
      </c>
      <c r="F474" s="6">
        <v>0</v>
      </c>
    </row>
    <row r="475" spans="1:6" x14ac:dyDescent="0.15">
      <c r="A475" t="str">
        <f t="shared" si="7"/>
        <v>GAS-NYMEX=HM CHG IN BASIS PRICE</v>
      </c>
      <c r="B475" s="1" t="s">
        <v>130</v>
      </c>
      <c r="C475" s="1" t="s">
        <v>19</v>
      </c>
      <c r="D475" s="1" t="s">
        <v>20</v>
      </c>
      <c r="E475" s="1" t="s">
        <v>2</v>
      </c>
      <c r="F475" s="6">
        <v>0</v>
      </c>
    </row>
    <row r="476" spans="1:6" x14ac:dyDescent="0.15">
      <c r="A476" t="str">
        <f t="shared" si="7"/>
        <v>GAS-PIPE-OPTIONS=HM CHG IN BASIS PRICE</v>
      </c>
      <c r="B476" s="1" t="s">
        <v>131</v>
      </c>
      <c r="C476" s="1" t="s">
        <v>19</v>
      </c>
      <c r="D476" s="1" t="s">
        <v>20</v>
      </c>
      <c r="E476" s="1" t="s">
        <v>2</v>
      </c>
      <c r="F476" s="6">
        <v>3311921.47</v>
      </c>
    </row>
    <row r="477" spans="1:6" x14ac:dyDescent="0.15">
      <c r="A477" t="str">
        <f t="shared" si="7"/>
        <v>GAS-STORAGE=HM CHG IN BASIS PRICE</v>
      </c>
      <c r="B477" s="1" t="s">
        <v>132</v>
      </c>
      <c r="C477" s="1" t="s">
        <v>19</v>
      </c>
      <c r="D477" s="1" t="s">
        <v>20</v>
      </c>
      <c r="E477" s="1" t="s">
        <v>2</v>
      </c>
      <c r="F477" s="6">
        <v>-19534.87</v>
      </c>
    </row>
    <row r="478" spans="1:6" x14ac:dyDescent="0.15">
      <c r="A478" t="str">
        <f t="shared" si="7"/>
        <v>GAS-TRANSPORT-EAST=HM CHG IN BASIS PRICE</v>
      </c>
      <c r="B478" s="1" t="s">
        <v>133</v>
      </c>
      <c r="C478" s="1" t="s">
        <v>19</v>
      </c>
      <c r="D478" s="1" t="s">
        <v>20</v>
      </c>
      <c r="E478" s="1" t="s">
        <v>2</v>
      </c>
      <c r="F478" s="6">
        <v>-1151072.6000000001</v>
      </c>
    </row>
    <row r="479" spans="1:6" x14ac:dyDescent="0.15">
      <c r="A479" t="str">
        <f t="shared" si="7"/>
        <v>IR=HM CHG IN BASIS PRICE</v>
      </c>
      <c r="B479" s="1" t="s">
        <v>151</v>
      </c>
      <c r="C479" s="1" t="s">
        <v>19</v>
      </c>
      <c r="D479" s="1" t="s">
        <v>20</v>
      </c>
      <c r="E479" s="1" t="s">
        <v>2</v>
      </c>
      <c r="F479" s="6">
        <v>-693052.45</v>
      </c>
    </row>
    <row r="480" spans="1:6" x14ac:dyDescent="0.15">
      <c r="A480" t="str">
        <f t="shared" si="7"/>
        <v>LUMBER=HM CHG IN BASIS PRICE</v>
      </c>
      <c r="B480" s="1" t="s">
        <v>152</v>
      </c>
      <c r="C480" s="1" t="s">
        <v>19</v>
      </c>
      <c r="D480" s="1" t="s">
        <v>20</v>
      </c>
      <c r="E480" s="1" t="s">
        <v>2</v>
      </c>
      <c r="F480" s="6">
        <v>0</v>
      </c>
    </row>
    <row r="481" spans="1:6" x14ac:dyDescent="0.15">
      <c r="A481" t="str">
        <f t="shared" si="7"/>
        <v>NOX=HM CHG IN BASIS PRICE</v>
      </c>
      <c r="B481" s="1" t="s">
        <v>223</v>
      </c>
      <c r="C481" s="1" t="s">
        <v>19</v>
      </c>
      <c r="D481" s="1" t="s">
        <v>20</v>
      </c>
      <c r="E481" s="1" t="s">
        <v>2</v>
      </c>
      <c r="F481" s="6">
        <v>0</v>
      </c>
    </row>
    <row r="482" spans="1:6" x14ac:dyDescent="0.15">
      <c r="A482" t="str">
        <f t="shared" si="7"/>
        <v>NOX-INV=HM CHG IN BASIS PRICE</v>
      </c>
      <c r="B482" s="1" t="s">
        <v>224</v>
      </c>
      <c r="C482" s="1" t="s">
        <v>19</v>
      </c>
      <c r="D482" s="1" t="s">
        <v>20</v>
      </c>
      <c r="E482" s="1" t="s">
        <v>2</v>
      </c>
      <c r="F482" s="6">
        <v>0</v>
      </c>
    </row>
    <row r="483" spans="1:6" x14ac:dyDescent="0.15">
      <c r="A483" t="str">
        <f t="shared" si="7"/>
        <v>PAPER=HM CHG IN BASIS PRICE</v>
      </c>
      <c r="B483" s="1" t="s">
        <v>231</v>
      </c>
      <c r="C483" s="1" t="s">
        <v>19</v>
      </c>
      <c r="D483" s="1" t="s">
        <v>20</v>
      </c>
      <c r="E483" s="1" t="s">
        <v>2</v>
      </c>
      <c r="F483" s="6">
        <v>0</v>
      </c>
    </row>
    <row r="484" spans="1:6" x14ac:dyDescent="0.15">
      <c r="A484" t="str">
        <f t="shared" si="7"/>
        <v>POWER-EAST=HM CHG IN BASIS PRICE</v>
      </c>
      <c r="B484" s="1" t="s">
        <v>235</v>
      </c>
      <c r="C484" s="1" t="s">
        <v>19</v>
      </c>
      <c r="D484" s="1" t="s">
        <v>20</v>
      </c>
      <c r="E484" s="1" t="s">
        <v>2</v>
      </c>
      <c r="F484" s="6">
        <v>-6763</v>
      </c>
    </row>
    <row r="485" spans="1:6" x14ac:dyDescent="0.15">
      <c r="A485" t="str">
        <f t="shared" si="7"/>
        <v>POWER-GENCO=HM CHG IN BASIS PRICE</v>
      </c>
      <c r="B485" s="1" t="s">
        <v>236</v>
      </c>
      <c r="C485" s="1" t="s">
        <v>19</v>
      </c>
      <c r="D485" s="1" t="s">
        <v>20</v>
      </c>
      <c r="E485" s="1" t="s">
        <v>2</v>
      </c>
      <c r="F485" s="6">
        <v>0</v>
      </c>
    </row>
    <row r="486" spans="1:6" x14ac:dyDescent="0.15">
      <c r="A486" t="str">
        <f t="shared" si="7"/>
        <v>POWER-WEST=HM CHG IN BASIS PRICE</v>
      </c>
      <c r="B486" s="1" t="s">
        <v>237</v>
      </c>
      <c r="C486" s="1" t="s">
        <v>19</v>
      </c>
      <c r="D486" s="1" t="s">
        <v>20</v>
      </c>
      <c r="E486" s="1" t="s">
        <v>2</v>
      </c>
      <c r="F486" s="6">
        <v>4644839.0499999896</v>
      </c>
    </row>
    <row r="487" spans="1:6" x14ac:dyDescent="0.15">
      <c r="A487" t="str">
        <f t="shared" si="7"/>
        <v>SO2=HM CHG IN BASIS PRICE</v>
      </c>
      <c r="B487" s="1" t="s">
        <v>238</v>
      </c>
      <c r="C487" s="1" t="s">
        <v>19</v>
      </c>
      <c r="D487" s="1" t="s">
        <v>20</v>
      </c>
      <c r="E487" s="1" t="s">
        <v>2</v>
      </c>
      <c r="F487" s="6">
        <v>0</v>
      </c>
    </row>
    <row r="488" spans="1:6" x14ac:dyDescent="0.15">
      <c r="A488" t="str">
        <f t="shared" si="7"/>
        <v>SO2-INV=HM CHG IN BASIS PRICE</v>
      </c>
      <c r="B488" s="1" t="s">
        <v>239</v>
      </c>
      <c r="C488" s="1" t="s">
        <v>19</v>
      </c>
      <c r="D488" s="1" t="s">
        <v>20</v>
      </c>
      <c r="E488" s="1" t="s">
        <v>2</v>
      </c>
      <c r="F488" s="6">
        <v>0</v>
      </c>
    </row>
    <row r="489" spans="1:6" x14ac:dyDescent="0.15">
      <c r="A489" t="str">
        <f t="shared" si="7"/>
        <v>WEATHER=HM CHG IN BASIS PRICE</v>
      </c>
      <c r="B489" s="1" t="s">
        <v>246</v>
      </c>
      <c r="C489" s="1" t="s">
        <v>19</v>
      </c>
      <c r="D489" s="1" t="s">
        <v>20</v>
      </c>
      <c r="E489" s="1" t="s">
        <v>2</v>
      </c>
      <c r="F489" s="6">
        <v>0</v>
      </c>
    </row>
    <row r="490" spans="1:6" x14ac:dyDescent="0.15">
      <c r="A490" t="str">
        <f t="shared" si="7"/>
        <v>WEST-MGMT=HM CHG IN BASIS PRICE</v>
      </c>
      <c r="B490" s="1" t="s">
        <v>247</v>
      </c>
      <c r="C490" s="1" t="s">
        <v>19</v>
      </c>
      <c r="D490" s="1" t="s">
        <v>20</v>
      </c>
      <c r="E490" s="1" t="s">
        <v>2</v>
      </c>
      <c r="F490" s="6">
        <v>-3280814.8399999901</v>
      </c>
    </row>
    <row r="491" spans="1:6" x14ac:dyDescent="0.15">
      <c r="A491" t="str">
        <f t="shared" si="7"/>
        <v>CROSS COMM=HM CHG IN BASIS PRICE</v>
      </c>
      <c r="B491" s="1" t="s">
        <v>55</v>
      </c>
      <c r="C491" s="1" t="s">
        <v>19</v>
      </c>
      <c r="D491" s="1" t="s">
        <v>20</v>
      </c>
      <c r="E491" s="1" t="s">
        <v>2</v>
      </c>
      <c r="F491" s="6">
        <v>339671.07</v>
      </c>
    </row>
    <row r="492" spans="1:6" x14ac:dyDescent="0.15">
      <c r="A492" t="str">
        <f t="shared" si="7"/>
        <v>EMISSIONS=HM CHG IN BASIS PRICE</v>
      </c>
      <c r="B492" s="1" t="s">
        <v>67</v>
      </c>
      <c r="C492" s="1" t="s">
        <v>19</v>
      </c>
      <c r="D492" s="1" t="s">
        <v>20</v>
      </c>
      <c r="E492" s="1" t="s">
        <v>2</v>
      </c>
      <c r="F492" s="6">
        <v>0</v>
      </c>
    </row>
    <row r="493" spans="1:6" x14ac:dyDescent="0.15">
      <c r="A493" t="str">
        <f t="shared" si="7"/>
        <v>GAS-CONSOL-ALL=HM CHG IN BASIS PRICE</v>
      </c>
      <c r="B493" s="1" t="s">
        <v>93</v>
      </c>
      <c r="C493" s="1" t="s">
        <v>19</v>
      </c>
      <c r="D493" s="1" t="s">
        <v>20</v>
      </c>
      <c r="E493" s="1" t="s">
        <v>2</v>
      </c>
      <c r="F493" s="6">
        <v>-111643720.75</v>
      </c>
    </row>
    <row r="494" spans="1:6" x14ac:dyDescent="0.15">
      <c r="A494" t="str">
        <f t="shared" si="7"/>
        <v>GAS-CONSOL-CAN=HM CHG IN BASIS PRICE</v>
      </c>
      <c r="B494" s="1" t="s">
        <v>94</v>
      </c>
      <c r="C494" s="1" t="s">
        <v>19</v>
      </c>
      <c r="D494" s="1" t="s">
        <v>20</v>
      </c>
      <c r="E494" s="1" t="s">
        <v>2</v>
      </c>
      <c r="F494" s="6">
        <v>3990977.31</v>
      </c>
    </row>
    <row r="495" spans="1:6" x14ac:dyDescent="0.15">
      <c r="A495" t="str">
        <f t="shared" si="7"/>
        <v>GAS-CONSOL-US=HM CHG IN BASIS PRICE</v>
      </c>
      <c r="B495" s="1" t="s">
        <v>95</v>
      </c>
      <c r="C495" s="1" t="s">
        <v>19</v>
      </c>
      <c r="D495" s="1" t="s">
        <v>20</v>
      </c>
      <c r="E495" s="1" t="s">
        <v>2</v>
      </c>
      <c r="F495" s="6">
        <v>-115634698.06</v>
      </c>
    </row>
    <row r="496" spans="1:6" x14ac:dyDescent="0.15">
      <c r="A496" t="str">
        <f t="shared" si="7"/>
        <v>POWER=HM CHG IN BASIS PRICE</v>
      </c>
      <c r="B496" s="1" t="s">
        <v>232</v>
      </c>
      <c r="C496" s="1" t="s">
        <v>19</v>
      </c>
      <c r="D496" s="1" t="s">
        <v>20</v>
      </c>
      <c r="E496" s="1" t="s">
        <v>2</v>
      </c>
      <c r="F496" s="6">
        <v>4638076.0499999896</v>
      </c>
    </row>
    <row r="497" spans="1:6" x14ac:dyDescent="0.15">
      <c r="A497" t="str">
        <f t="shared" si="7"/>
        <v>POWER EAST &amp; GENCO=HM CHG IN BASIS PRICE</v>
      </c>
      <c r="B497" s="1" t="s">
        <v>233</v>
      </c>
      <c r="C497" s="1" t="s">
        <v>19</v>
      </c>
      <c r="D497" s="1" t="s">
        <v>20</v>
      </c>
      <c r="E497" s="1" t="s">
        <v>2</v>
      </c>
      <c r="F497" s="6">
        <v>-6763</v>
      </c>
    </row>
    <row r="498" spans="1:6" x14ac:dyDescent="0.15">
      <c r="A498" t="str">
        <f t="shared" si="7"/>
        <v>SOUTHERN CONE GAS=HM CHG IN BASIS PRICE</v>
      </c>
      <c r="B498" s="1" t="s">
        <v>242</v>
      </c>
      <c r="C498" s="1" t="s">
        <v>19</v>
      </c>
      <c r="D498" s="1" t="s">
        <v>20</v>
      </c>
      <c r="E498" s="1" t="s">
        <v>2</v>
      </c>
      <c r="F498" s="6">
        <v>0</v>
      </c>
    </row>
    <row r="499" spans="1:6" x14ac:dyDescent="0.15">
      <c r="A499" t="str">
        <f t="shared" si="7"/>
        <v>SOUTHERN CONE POWER=HM CHG IN BASIS PRICE</v>
      </c>
      <c r="B499" s="1" t="s">
        <v>243</v>
      </c>
      <c r="C499" s="1" t="s">
        <v>19</v>
      </c>
      <c r="D499" s="1" t="s">
        <v>20</v>
      </c>
      <c r="E499" s="1" t="s">
        <v>2</v>
      </c>
      <c r="F499" s="6">
        <v>0</v>
      </c>
    </row>
    <row r="500" spans="1:6" x14ac:dyDescent="0.15">
      <c r="A500" t="str">
        <f t="shared" si="7"/>
        <v>ARG-FT=HM CHG IN INDEX PRICE</v>
      </c>
      <c r="B500" s="1" t="s">
        <v>18</v>
      </c>
      <c r="C500" s="1" t="s">
        <v>19</v>
      </c>
      <c r="D500" s="1" t="s">
        <v>20</v>
      </c>
      <c r="E500" s="1" t="s">
        <v>4</v>
      </c>
      <c r="F500" s="6">
        <v>0</v>
      </c>
    </row>
    <row r="501" spans="1:6" x14ac:dyDescent="0.15">
      <c r="A501" t="str">
        <f t="shared" si="7"/>
        <v>BRAZIL-POWER=HM CHG IN INDEX PRICE</v>
      </c>
      <c r="B501" s="1" t="s">
        <v>48</v>
      </c>
      <c r="C501" s="1" t="s">
        <v>19</v>
      </c>
      <c r="D501" s="1" t="s">
        <v>20</v>
      </c>
      <c r="E501" s="1" t="s">
        <v>4</v>
      </c>
      <c r="F501" s="6">
        <v>0</v>
      </c>
    </row>
    <row r="502" spans="1:6" x14ac:dyDescent="0.15">
      <c r="A502" t="str">
        <f t="shared" si="7"/>
        <v>BROADBAND=HM CHG IN INDEX PRICE</v>
      </c>
      <c r="B502" s="1" t="s">
        <v>49</v>
      </c>
      <c r="C502" s="1" t="s">
        <v>19</v>
      </c>
      <c r="D502" s="1" t="s">
        <v>20</v>
      </c>
      <c r="E502" s="1" t="s">
        <v>4</v>
      </c>
      <c r="F502" s="6">
        <v>0</v>
      </c>
    </row>
    <row r="503" spans="1:6" x14ac:dyDescent="0.15">
      <c r="A503" t="str">
        <f t="shared" si="7"/>
        <v>COAL=HM CHG IN INDEX PRICE</v>
      </c>
      <c r="B503" s="1" t="s">
        <v>53</v>
      </c>
      <c r="C503" s="1" t="s">
        <v>19</v>
      </c>
      <c r="D503" s="1" t="s">
        <v>20</v>
      </c>
      <c r="E503" s="1" t="s">
        <v>4</v>
      </c>
      <c r="F503" s="6">
        <v>0</v>
      </c>
    </row>
    <row r="504" spans="1:6" x14ac:dyDescent="0.15">
      <c r="A504" t="str">
        <f t="shared" si="7"/>
        <v>CROSS COMM-GAS=HM CHG IN INDEX PRICE</v>
      </c>
      <c r="B504" s="1" t="s">
        <v>56</v>
      </c>
      <c r="C504" s="1" t="s">
        <v>19</v>
      </c>
      <c r="D504" s="1" t="s">
        <v>20</v>
      </c>
      <c r="E504" s="1" t="s">
        <v>4</v>
      </c>
      <c r="F504" s="6">
        <v>0</v>
      </c>
    </row>
    <row r="505" spans="1:6" x14ac:dyDescent="0.15">
      <c r="A505" t="str">
        <f t="shared" si="7"/>
        <v>CROSS COMM-POWER=HM CHG IN INDEX PRICE</v>
      </c>
      <c r="B505" s="1" t="s">
        <v>58</v>
      </c>
      <c r="C505" s="1" t="s">
        <v>19</v>
      </c>
      <c r="D505" s="1" t="s">
        <v>20</v>
      </c>
      <c r="E505" s="1" t="s">
        <v>4</v>
      </c>
      <c r="F505" s="6">
        <v>0</v>
      </c>
    </row>
    <row r="506" spans="1:6" x14ac:dyDescent="0.15">
      <c r="A506" t="str">
        <f t="shared" si="7"/>
        <v>EBS-ADVERTISING=HM CHG IN INDEX PRICE</v>
      </c>
      <c r="B506" s="1" t="s">
        <v>60</v>
      </c>
      <c r="C506" s="1" t="s">
        <v>19</v>
      </c>
      <c r="D506" s="1" t="s">
        <v>20</v>
      </c>
      <c r="E506" s="1" t="s">
        <v>4</v>
      </c>
      <c r="F506" s="6">
        <v>0</v>
      </c>
    </row>
    <row r="507" spans="1:6" x14ac:dyDescent="0.15">
      <c r="A507" t="str">
        <f t="shared" si="7"/>
        <v>EMISSIONS-IR-HEDGE=HM CHG IN INDEX PRICE</v>
      </c>
      <c r="B507" s="1" t="s">
        <v>68</v>
      </c>
      <c r="C507" s="1" t="s">
        <v>19</v>
      </c>
      <c r="D507" s="1" t="s">
        <v>20</v>
      </c>
      <c r="E507" s="1" t="s">
        <v>4</v>
      </c>
      <c r="F507" s="6">
        <v>0</v>
      </c>
    </row>
    <row r="508" spans="1:6" x14ac:dyDescent="0.15">
      <c r="A508" t="str">
        <f t="shared" si="7"/>
        <v>ESA-GAS-BOLIVIA=HM CHG IN INDEX PRICE</v>
      </c>
      <c r="B508" s="1" t="s">
        <v>74</v>
      </c>
      <c r="C508" s="1" t="s">
        <v>19</v>
      </c>
      <c r="D508" s="1" t="s">
        <v>20</v>
      </c>
      <c r="E508" s="1" t="s">
        <v>4</v>
      </c>
      <c r="F508" s="6">
        <v>0</v>
      </c>
    </row>
    <row r="509" spans="1:6" x14ac:dyDescent="0.15">
      <c r="A509" t="str">
        <f t="shared" si="7"/>
        <v>ESA-SOCONE GAS=HM CHG IN INDEX PRICE</v>
      </c>
      <c r="B509" s="1" t="s">
        <v>75</v>
      </c>
      <c r="C509" s="1" t="s">
        <v>19</v>
      </c>
      <c r="D509" s="1" t="s">
        <v>20</v>
      </c>
      <c r="E509" s="1" t="s">
        <v>4</v>
      </c>
      <c r="F509" s="6">
        <v>0</v>
      </c>
    </row>
    <row r="510" spans="1:6" x14ac:dyDescent="0.15">
      <c r="A510" t="str">
        <f t="shared" si="7"/>
        <v>ESA-TBS CRUDE=HM CHG IN INDEX PRICE</v>
      </c>
      <c r="B510" s="1" t="s">
        <v>76</v>
      </c>
      <c r="C510" s="1" t="s">
        <v>19</v>
      </c>
      <c r="D510" s="1" t="s">
        <v>20</v>
      </c>
      <c r="E510" s="1" t="s">
        <v>4</v>
      </c>
      <c r="F510" s="6">
        <v>0</v>
      </c>
    </row>
    <row r="511" spans="1:6" x14ac:dyDescent="0.15">
      <c r="A511" t="str">
        <f t="shared" si="7"/>
        <v>ESA-TBS GAS=HM CHG IN INDEX PRICE</v>
      </c>
      <c r="B511" s="1" t="s">
        <v>77</v>
      </c>
      <c r="C511" s="1" t="s">
        <v>19</v>
      </c>
      <c r="D511" s="1" t="s">
        <v>20</v>
      </c>
      <c r="E511" s="1" t="s">
        <v>4</v>
      </c>
      <c r="F511" s="6">
        <v>0</v>
      </c>
    </row>
    <row r="512" spans="1:6" x14ac:dyDescent="0.15">
      <c r="A512" t="str">
        <f t="shared" si="7"/>
        <v>FX=HM CHG IN INDEX PRICE</v>
      </c>
      <c r="B512" s="1" t="s">
        <v>90</v>
      </c>
      <c r="C512" s="1" t="s">
        <v>19</v>
      </c>
      <c r="D512" s="1" t="s">
        <v>20</v>
      </c>
      <c r="E512" s="1" t="s">
        <v>4</v>
      </c>
      <c r="F512" s="6">
        <v>0</v>
      </c>
    </row>
    <row r="513" spans="1:6" x14ac:dyDescent="0.15">
      <c r="A513" t="str">
        <f t="shared" si="7"/>
        <v>GAS-EXEC-SPEC=HM CHG IN INDEX PRICE</v>
      </c>
      <c r="B513" s="1" t="s">
        <v>96</v>
      </c>
      <c r="C513" s="1" t="s">
        <v>19</v>
      </c>
      <c r="D513" s="1" t="s">
        <v>20</v>
      </c>
      <c r="E513" s="1" t="s">
        <v>4</v>
      </c>
      <c r="F513" s="6">
        <v>0</v>
      </c>
    </row>
    <row r="514" spans="1:6" x14ac:dyDescent="0.15">
      <c r="A514" t="str">
        <f t="shared" si="7"/>
        <v>GAS-FIRM-CANADA=HM CHG IN INDEX PRICE</v>
      </c>
      <c r="B514" s="1" t="s">
        <v>106</v>
      </c>
      <c r="C514" s="1" t="s">
        <v>19</v>
      </c>
      <c r="D514" s="1" t="s">
        <v>20</v>
      </c>
      <c r="E514" s="1" t="s">
        <v>4</v>
      </c>
      <c r="F514" s="6">
        <v>-162.21</v>
      </c>
    </row>
    <row r="515" spans="1:6" x14ac:dyDescent="0.15">
      <c r="A515" t="str">
        <f t="shared" ref="A515:A578" si="8">B515&amp;"="&amp;E515</f>
        <v>GAS-FIRM-CENT=HM CHG IN INDEX PRICE</v>
      </c>
      <c r="B515" s="1" t="s">
        <v>107</v>
      </c>
      <c r="C515" s="1" t="s">
        <v>19</v>
      </c>
      <c r="D515" s="1" t="s">
        <v>20</v>
      </c>
      <c r="E515" s="1" t="s">
        <v>4</v>
      </c>
      <c r="F515" s="6">
        <v>1434296.21</v>
      </c>
    </row>
    <row r="516" spans="1:6" x14ac:dyDescent="0.15">
      <c r="A516" t="str">
        <f t="shared" si="8"/>
        <v>GAS-FIRM-DENVER=HM CHG IN INDEX PRICE</v>
      </c>
      <c r="B516" s="1" t="s">
        <v>108</v>
      </c>
      <c r="C516" s="1" t="s">
        <v>19</v>
      </c>
      <c r="D516" s="1" t="s">
        <v>20</v>
      </c>
      <c r="E516" s="1" t="s">
        <v>4</v>
      </c>
      <c r="F516" s="6">
        <v>0</v>
      </c>
    </row>
    <row r="517" spans="1:6" x14ac:dyDescent="0.15">
      <c r="A517" t="str">
        <f t="shared" si="8"/>
        <v>GAS-FIRM-EAST=HM CHG IN INDEX PRICE</v>
      </c>
      <c r="B517" s="1" t="s">
        <v>109</v>
      </c>
      <c r="C517" s="1" t="s">
        <v>19</v>
      </c>
      <c r="D517" s="1" t="s">
        <v>20</v>
      </c>
      <c r="E517" s="1" t="s">
        <v>4</v>
      </c>
      <c r="F517" s="6">
        <v>206374.18</v>
      </c>
    </row>
    <row r="518" spans="1:6" x14ac:dyDescent="0.15">
      <c r="A518" t="str">
        <f t="shared" si="8"/>
        <v>GAS-FIRM-GD-OPTION=HM CHG IN INDEX PRICE</v>
      </c>
      <c r="B518" s="1" t="s">
        <v>110</v>
      </c>
      <c r="C518" s="1" t="s">
        <v>19</v>
      </c>
      <c r="D518" s="1" t="s">
        <v>20</v>
      </c>
      <c r="E518" s="1" t="s">
        <v>4</v>
      </c>
      <c r="F518" s="6">
        <v>0</v>
      </c>
    </row>
    <row r="519" spans="1:6" x14ac:dyDescent="0.15">
      <c r="A519" t="str">
        <f t="shared" si="8"/>
        <v>GAS-FIRM-NWEST=HM CHG IN INDEX PRICE</v>
      </c>
      <c r="B519" s="1" t="s">
        <v>111</v>
      </c>
      <c r="C519" s="1" t="s">
        <v>19</v>
      </c>
      <c r="D519" s="1" t="s">
        <v>20</v>
      </c>
      <c r="E519" s="1" t="s">
        <v>4</v>
      </c>
      <c r="F519" s="6">
        <v>0</v>
      </c>
    </row>
    <row r="520" spans="1:6" x14ac:dyDescent="0.15">
      <c r="A520" t="str">
        <f t="shared" si="8"/>
        <v>GAS-FIRM-NY=HM CHG IN INDEX PRICE</v>
      </c>
      <c r="B520" s="1" t="s">
        <v>112</v>
      </c>
      <c r="C520" s="1" t="s">
        <v>19</v>
      </c>
      <c r="D520" s="1" t="s">
        <v>20</v>
      </c>
      <c r="E520" s="1" t="s">
        <v>4</v>
      </c>
      <c r="F520" s="6">
        <v>547169.24</v>
      </c>
    </row>
    <row r="521" spans="1:6" x14ac:dyDescent="0.15">
      <c r="A521" t="str">
        <f t="shared" si="8"/>
        <v>GAS-FIRM-TECH=HM CHG IN INDEX PRICE</v>
      </c>
      <c r="B521" s="1" t="s">
        <v>113</v>
      </c>
      <c r="C521" s="1" t="s">
        <v>19</v>
      </c>
      <c r="D521" s="1" t="s">
        <v>20</v>
      </c>
      <c r="E521" s="1" t="s">
        <v>4</v>
      </c>
      <c r="F521" s="6">
        <v>0</v>
      </c>
    </row>
    <row r="522" spans="1:6" x14ac:dyDescent="0.15">
      <c r="A522" t="str">
        <f t="shared" si="8"/>
        <v>GAS-FIRM-TX-MCL=HM CHG IN INDEX PRICE</v>
      </c>
      <c r="B522" s="1" t="s">
        <v>114</v>
      </c>
      <c r="C522" s="1" t="s">
        <v>19</v>
      </c>
      <c r="D522" s="1" t="s">
        <v>20</v>
      </c>
      <c r="E522" s="1" t="s">
        <v>4</v>
      </c>
      <c r="F522" s="6">
        <v>0</v>
      </c>
    </row>
    <row r="523" spans="1:6" x14ac:dyDescent="0.15">
      <c r="A523" t="str">
        <f t="shared" si="8"/>
        <v>GAS-FIRM-TX-RIC=HM CHG IN INDEX PRICE</v>
      </c>
      <c r="B523" s="1" t="s">
        <v>115</v>
      </c>
      <c r="C523" s="1" t="s">
        <v>19</v>
      </c>
      <c r="D523" s="1" t="s">
        <v>20</v>
      </c>
      <c r="E523" s="1" t="s">
        <v>4</v>
      </c>
      <c r="F523" s="6">
        <v>0</v>
      </c>
    </row>
    <row r="524" spans="1:6" x14ac:dyDescent="0.15">
      <c r="A524" t="str">
        <f t="shared" si="8"/>
        <v>GAS-FIRM-WEST=HM CHG IN INDEX PRICE</v>
      </c>
      <c r="B524" s="1" t="s">
        <v>116</v>
      </c>
      <c r="C524" s="1" t="s">
        <v>19</v>
      </c>
      <c r="D524" s="1" t="s">
        <v>20</v>
      </c>
      <c r="E524" s="1" t="s">
        <v>4</v>
      </c>
      <c r="F524" s="6">
        <v>0</v>
      </c>
    </row>
    <row r="525" spans="1:6" x14ac:dyDescent="0.15">
      <c r="A525" t="str">
        <f t="shared" si="8"/>
        <v>GAS-GAS-EXEC=HM CHG IN INDEX PRICE</v>
      </c>
      <c r="B525" s="1" t="s">
        <v>117</v>
      </c>
      <c r="C525" s="1" t="s">
        <v>19</v>
      </c>
      <c r="D525" s="1" t="s">
        <v>20</v>
      </c>
      <c r="E525" s="1" t="s">
        <v>4</v>
      </c>
      <c r="F525" s="6">
        <v>0</v>
      </c>
    </row>
    <row r="526" spans="1:6" x14ac:dyDescent="0.15">
      <c r="A526" t="str">
        <f t="shared" si="8"/>
        <v>GAS-GD-EAST=HM CHG IN INDEX PRICE</v>
      </c>
      <c r="B526" s="1" t="s">
        <v>118</v>
      </c>
      <c r="C526" s="1" t="s">
        <v>19</v>
      </c>
      <c r="D526" s="1" t="s">
        <v>20</v>
      </c>
      <c r="E526" s="1" t="s">
        <v>4</v>
      </c>
      <c r="F526" s="6">
        <v>0</v>
      </c>
    </row>
    <row r="527" spans="1:6" x14ac:dyDescent="0.15">
      <c r="A527" t="str">
        <f t="shared" si="8"/>
        <v>GAS-GD-HUB=HM CHG IN INDEX PRICE</v>
      </c>
      <c r="B527" s="1" t="s">
        <v>119</v>
      </c>
      <c r="C527" s="1" t="s">
        <v>19</v>
      </c>
      <c r="D527" s="1" t="s">
        <v>20</v>
      </c>
      <c r="E527" s="1" t="s">
        <v>4</v>
      </c>
      <c r="F527" s="6">
        <v>0</v>
      </c>
    </row>
    <row r="528" spans="1:6" x14ac:dyDescent="0.15">
      <c r="A528" t="str">
        <f t="shared" si="8"/>
        <v>GAS-GD-TEXAS=HM CHG IN INDEX PRICE</v>
      </c>
      <c r="B528" s="1" t="s">
        <v>120</v>
      </c>
      <c r="C528" s="1" t="s">
        <v>19</v>
      </c>
      <c r="D528" s="1" t="s">
        <v>20</v>
      </c>
      <c r="E528" s="1" t="s">
        <v>4</v>
      </c>
      <c r="F528" s="6">
        <v>0</v>
      </c>
    </row>
    <row r="529" spans="1:6" x14ac:dyDescent="0.15">
      <c r="A529" t="str">
        <f t="shared" si="8"/>
        <v>GAS-GD-WEST=HM CHG IN INDEX PRICE</v>
      </c>
      <c r="B529" s="1" t="s">
        <v>121</v>
      </c>
      <c r="C529" s="1" t="s">
        <v>19</v>
      </c>
      <c r="D529" s="1" t="s">
        <v>20</v>
      </c>
      <c r="E529" s="1" t="s">
        <v>4</v>
      </c>
      <c r="F529" s="6">
        <v>0</v>
      </c>
    </row>
    <row r="530" spans="1:6" x14ac:dyDescent="0.15">
      <c r="A530" t="str">
        <f t="shared" si="8"/>
        <v>GAS-IM-CANADA=HM CHG IN INDEX PRICE</v>
      </c>
      <c r="B530" s="1" t="s">
        <v>122</v>
      </c>
      <c r="C530" s="1" t="s">
        <v>19</v>
      </c>
      <c r="D530" s="1" t="s">
        <v>20</v>
      </c>
      <c r="E530" s="1" t="s">
        <v>4</v>
      </c>
      <c r="F530" s="6">
        <v>0</v>
      </c>
    </row>
    <row r="531" spans="1:6" x14ac:dyDescent="0.15">
      <c r="A531" t="str">
        <f t="shared" si="8"/>
        <v>GAS-IM-CENT=HM CHG IN INDEX PRICE</v>
      </c>
      <c r="B531" s="1" t="s">
        <v>123</v>
      </c>
      <c r="C531" s="1" t="s">
        <v>19</v>
      </c>
      <c r="D531" s="1" t="s">
        <v>20</v>
      </c>
      <c r="E531" s="1" t="s">
        <v>4</v>
      </c>
      <c r="F531" s="6">
        <v>-1019334.52</v>
      </c>
    </row>
    <row r="532" spans="1:6" x14ac:dyDescent="0.15">
      <c r="A532" t="str">
        <f t="shared" si="8"/>
        <v>GAS-IM-CHICAGO=HM CHG IN INDEX PRICE</v>
      </c>
      <c r="B532" s="1" t="s">
        <v>124</v>
      </c>
      <c r="C532" s="1" t="s">
        <v>19</v>
      </c>
      <c r="D532" s="1" t="s">
        <v>20</v>
      </c>
      <c r="E532" s="1" t="s">
        <v>4</v>
      </c>
      <c r="F532" s="6">
        <v>11281.05</v>
      </c>
    </row>
    <row r="533" spans="1:6" x14ac:dyDescent="0.15">
      <c r="A533" t="str">
        <f t="shared" si="8"/>
        <v>GAS-IM-DENVER=HM CHG IN INDEX PRICE</v>
      </c>
      <c r="B533" s="1" t="s">
        <v>125</v>
      </c>
      <c r="C533" s="1" t="s">
        <v>19</v>
      </c>
      <c r="D533" s="1" t="s">
        <v>20</v>
      </c>
      <c r="E533" s="1" t="s">
        <v>4</v>
      </c>
      <c r="F533" s="6">
        <v>0</v>
      </c>
    </row>
    <row r="534" spans="1:6" x14ac:dyDescent="0.15">
      <c r="A534" t="str">
        <f t="shared" si="8"/>
        <v>GAS-IM-EAST=HM CHG IN INDEX PRICE</v>
      </c>
      <c r="B534" s="1" t="s">
        <v>126</v>
      </c>
      <c r="C534" s="1" t="s">
        <v>19</v>
      </c>
      <c r="D534" s="1" t="s">
        <v>20</v>
      </c>
      <c r="E534" s="1" t="s">
        <v>4</v>
      </c>
      <c r="F534" s="6">
        <v>787495.98</v>
      </c>
    </row>
    <row r="535" spans="1:6" x14ac:dyDescent="0.15">
      <c r="A535" t="str">
        <f t="shared" si="8"/>
        <v>GAS-IM-TEXAS=HM CHG IN INDEX PRICE</v>
      </c>
      <c r="B535" s="1" t="s">
        <v>127</v>
      </c>
      <c r="C535" s="1" t="s">
        <v>19</v>
      </c>
      <c r="D535" s="1" t="s">
        <v>20</v>
      </c>
      <c r="E535" s="1" t="s">
        <v>4</v>
      </c>
      <c r="F535" s="6">
        <v>75346.850000000006</v>
      </c>
    </row>
    <row r="536" spans="1:6" x14ac:dyDescent="0.15">
      <c r="A536" t="str">
        <f t="shared" si="8"/>
        <v>GAS-IM-WEST=HM CHG IN INDEX PRICE</v>
      </c>
      <c r="B536" s="1" t="s">
        <v>128</v>
      </c>
      <c r="C536" s="1" t="s">
        <v>19</v>
      </c>
      <c r="D536" s="1" t="s">
        <v>20</v>
      </c>
      <c r="E536" s="1" t="s">
        <v>4</v>
      </c>
      <c r="F536" s="6">
        <v>0</v>
      </c>
    </row>
    <row r="537" spans="1:6" x14ac:dyDescent="0.15">
      <c r="A537" t="str">
        <f t="shared" si="8"/>
        <v>GAS-MANAGEMENT=HM CHG IN INDEX PRICE</v>
      </c>
      <c r="B537" s="1" t="s">
        <v>129</v>
      </c>
      <c r="C537" s="1" t="s">
        <v>19</v>
      </c>
      <c r="D537" s="1" t="s">
        <v>20</v>
      </c>
      <c r="E537" s="1" t="s">
        <v>4</v>
      </c>
      <c r="F537" s="6">
        <v>0</v>
      </c>
    </row>
    <row r="538" spans="1:6" x14ac:dyDescent="0.15">
      <c r="A538" t="str">
        <f t="shared" si="8"/>
        <v>GAS-NYMEX=HM CHG IN INDEX PRICE</v>
      </c>
      <c r="B538" s="1" t="s">
        <v>130</v>
      </c>
      <c r="C538" s="1" t="s">
        <v>19</v>
      </c>
      <c r="D538" s="1" t="s">
        <v>20</v>
      </c>
      <c r="E538" s="1" t="s">
        <v>4</v>
      </c>
      <c r="F538" s="6">
        <v>0</v>
      </c>
    </row>
    <row r="539" spans="1:6" x14ac:dyDescent="0.15">
      <c r="A539" t="str">
        <f t="shared" si="8"/>
        <v>GAS-PIPE-OPTIONS=HM CHG IN INDEX PRICE</v>
      </c>
      <c r="B539" s="1" t="s">
        <v>131</v>
      </c>
      <c r="C539" s="1" t="s">
        <v>19</v>
      </c>
      <c r="D539" s="1" t="s">
        <v>20</v>
      </c>
      <c r="E539" s="1" t="s">
        <v>4</v>
      </c>
      <c r="F539" s="6">
        <v>0</v>
      </c>
    </row>
    <row r="540" spans="1:6" x14ac:dyDescent="0.15">
      <c r="A540" t="str">
        <f t="shared" si="8"/>
        <v>GAS-STORAGE=HM CHG IN INDEX PRICE</v>
      </c>
      <c r="B540" s="1" t="s">
        <v>132</v>
      </c>
      <c r="C540" s="1" t="s">
        <v>19</v>
      </c>
      <c r="D540" s="1" t="s">
        <v>20</v>
      </c>
      <c r="E540" s="1" t="s">
        <v>4</v>
      </c>
      <c r="F540" s="6">
        <v>0</v>
      </c>
    </row>
    <row r="541" spans="1:6" x14ac:dyDescent="0.15">
      <c r="A541" t="str">
        <f t="shared" si="8"/>
        <v>GAS-TRANSPORT-EAST=HM CHG IN INDEX PRICE</v>
      </c>
      <c r="B541" s="1" t="s">
        <v>133</v>
      </c>
      <c r="C541" s="1" t="s">
        <v>19</v>
      </c>
      <c r="D541" s="1" t="s">
        <v>20</v>
      </c>
      <c r="E541" s="1" t="s">
        <v>4</v>
      </c>
      <c r="F541" s="6">
        <v>-44391.45</v>
      </c>
    </row>
    <row r="542" spans="1:6" x14ac:dyDescent="0.15">
      <c r="A542" t="str">
        <f t="shared" si="8"/>
        <v>IR=HM CHG IN INDEX PRICE</v>
      </c>
      <c r="B542" s="1" t="s">
        <v>151</v>
      </c>
      <c r="C542" s="1" t="s">
        <v>19</v>
      </c>
      <c r="D542" s="1" t="s">
        <v>20</v>
      </c>
      <c r="E542" s="1" t="s">
        <v>4</v>
      </c>
      <c r="F542" s="6">
        <v>0</v>
      </c>
    </row>
    <row r="543" spans="1:6" x14ac:dyDescent="0.15">
      <c r="A543" t="str">
        <f t="shared" si="8"/>
        <v>LUMBER=HM CHG IN INDEX PRICE</v>
      </c>
      <c r="B543" s="1" t="s">
        <v>152</v>
      </c>
      <c r="C543" s="1" t="s">
        <v>19</v>
      </c>
      <c r="D543" s="1" t="s">
        <v>20</v>
      </c>
      <c r="E543" s="1" t="s">
        <v>4</v>
      </c>
      <c r="F543" s="6">
        <v>0</v>
      </c>
    </row>
    <row r="544" spans="1:6" x14ac:dyDescent="0.15">
      <c r="A544" t="str">
        <f t="shared" si="8"/>
        <v>NOX=HM CHG IN INDEX PRICE</v>
      </c>
      <c r="B544" s="1" t="s">
        <v>223</v>
      </c>
      <c r="C544" s="1" t="s">
        <v>19</v>
      </c>
      <c r="D544" s="1" t="s">
        <v>20</v>
      </c>
      <c r="E544" s="1" t="s">
        <v>4</v>
      </c>
      <c r="F544" s="6">
        <v>0</v>
      </c>
    </row>
    <row r="545" spans="1:6" x14ac:dyDescent="0.15">
      <c r="A545" t="str">
        <f t="shared" si="8"/>
        <v>NOX-INV=HM CHG IN INDEX PRICE</v>
      </c>
      <c r="B545" s="1" t="s">
        <v>224</v>
      </c>
      <c r="C545" s="1" t="s">
        <v>19</v>
      </c>
      <c r="D545" s="1" t="s">
        <v>20</v>
      </c>
      <c r="E545" s="1" t="s">
        <v>4</v>
      </c>
      <c r="F545" s="6">
        <v>0</v>
      </c>
    </row>
    <row r="546" spans="1:6" x14ac:dyDescent="0.15">
      <c r="A546" t="str">
        <f t="shared" si="8"/>
        <v>PAPER=HM CHG IN INDEX PRICE</v>
      </c>
      <c r="B546" s="1" t="s">
        <v>231</v>
      </c>
      <c r="C546" s="1" t="s">
        <v>19</v>
      </c>
      <c r="D546" s="1" t="s">
        <v>20</v>
      </c>
      <c r="E546" s="1" t="s">
        <v>4</v>
      </c>
      <c r="F546" s="6">
        <v>0</v>
      </c>
    </row>
    <row r="547" spans="1:6" x14ac:dyDescent="0.15">
      <c r="A547" t="str">
        <f t="shared" si="8"/>
        <v>POWER-EAST=HM CHG IN INDEX PRICE</v>
      </c>
      <c r="B547" s="1" t="s">
        <v>235</v>
      </c>
      <c r="C547" s="1" t="s">
        <v>19</v>
      </c>
      <c r="D547" s="1" t="s">
        <v>20</v>
      </c>
      <c r="E547" s="1" t="s">
        <v>4</v>
      </c>
      <c r="F547" s="6">
        <v>0</v>
      </c>
    </row>
    <row r="548" spans="1:6" x14ac:dyDescent="0.15">
      <c r="A548" t="str">
        <f t="shared" si="8"/>
        <v>POWER-GENCO=HM CHG IN INDEX PRICE</v>
      </c>
      <c r="B548" s="1" t="s">
        <v>236</v>
      </c>
      <c r="C548" s="1" t="s">
        <v>19</v>
      </c>
      <c r="D548" s="1" t="s">
        <v>20</v>
      </c>
      <c r="E548" s="1" t="s">
        <v>4</v>
      </c>
      <c r="F548" s="6">
        <v>0</v>
      </c>
    </row>
    <row r="549" spans="1:6" x14ac:dyDescent="0.15">
      <c r="A549" t="str">
        <f t="shared" si="8"/>
        <v>POWER-WEST=HM CHG IN INDEX PRICE</v>
      </c>
      <c r="B549" s="1" t="s">
        <v>237</v>
      </c>
      <c r="C549" s="1" t="s">
        <v>19</v>
      </c>
      <c r="D549" s="1" t="s">
        <v>20</v>
      </c>
      <c r="E549" s="1" t="s">
        <v>4</v>
      </c>
      <c r="F549" s="6">
        <v>0</v>
      </c>
    </row>
    <row r="550" spans="1:6" x14ac:dyDescent="0.15">
      <c r="A550" t="str">
        <f t="shared" si="8"/>
        <v>SO2=HM CHG IN INDEX PRICE</v>
      </c>
      <c r="B550" s="1" t="s">
        <v>238</v>
      </c>
      <c r="C550" s="1" t="s">
        <v>19</v>
      </c>
      <c r="D550" s="1" t="s">
        <v>20</v>
      </c>
      <c r="E550" s="1" t="s">
        <v>4</v>
      </c>
      <c r="F550" s="6">
        <v>0</v>
      </c>
    </row>
    <row r="551" spans="1:6" x14ac:dyDescent="0.15">
      <c r="A551" t="str">
        <f t="shared" si="8"/>
        <v>SO2-INV=HM CHG IN INDEX PRICE</v>
      </c>
      <c r="B551" s="1" t="s">
        <v>239</v>
      </c>
      <c r="C551" s="1" t="s">
        <v>19</v>
      </c>
      <c r="D551" s="1" t="s">
        <v>20</v>
      </c>
      <c r="E551" s="1" t="s">
        <v>4</v>
      </c>
      <c r="F551" s="6">
        <v>0</v>
      </c>
    </row>
    <row r="552" spans="1:6" x14ac:dyDescent="0.15">
      <c r="A552" t="str">
        <f t="shared" si="8"/>
        <v>WEATHER=HM CHG IN INDEX PRICE</v>
      </c>
      <c r="B552" s="1" t="s">
        <v>246</v>
      </c>
      <c r="C552" s="1" t="s">
        <v>19</v>
      </c>
      <c r="D552" s="1" t="s">
        <v>20</v>
      </c>
      <c r="E552" s="1" t="s">
        <v>4</v>
      </c>
      <c r="F552" s="6">
        <v>0</v>
      </c>
    </row>
    <row r="553" spans="1:6" x14ac:dyDescent="0.15">
      <c r="A553" t="str">
        <f t="shared" si="8"/>
        <v>WEST-MGMT=HM CHG IN INDEX PRICE</v>
      </c>
      <c r="B553" s="1" t="s">
        <v>247</v>
      </c>
      <c r="C553" s="1" t="s">
        <v>19</v>
      </c>
      <c r="D553" s="1" t="s">
        <v>20</v>
      </c>
      <c r="E553" s="1" t="s">
        <v>4</v>
      </c>
      <c r="F553" s="6">
        <v>0</v>
      </c>
    </row>
    <row r="554" spans="1:6" x14ac:dyDescent="0.15">
      <c r="A554" t="str">
        <f t="shared" si="8"/>
        <v>CROSS COMM=HM CHG IN INDEX PRICE</v>
      </c>
      <c r="B554" s="1" t="s">
        <v>55</v>
      </c>
      <c r="C554" s="1" t="s">
        <v>19</v>
      </c>
      <c r="D554" s="1" t="s">
        <v>20</v>
      </c>
      <c r="E554" s="1" t="s">
        <v>4</v>
      </c>
      <c r="F554" s="6">
        <v>0</v>
      </c>
    </row>
    <row r="555" spans="1:6" x14ac:dyDescent="0.15">
      <c r="A555" t="str">
        <f t="shared" si="8"/>
        <v>EMISSIONS=HM CHG IN INDEX PRICE</v>
      </c>
      <c r="B555" s="1" t="s">
        <v>67</v>
      </c>
      <c r="C555" s="1" t="s">
        <v>19</v>
      </c>
      <c r="D555" s="1" t="s">
        <v>20</v>
      </c>
      <c r="E555" s="1" t="s">
        <v>4</v>
      </c>
      <c r="F555" s="6">
        <v>0</v>
      </c>
    </row>
    <row r="556" spans="1:6" x14ac:dyDescent="0.15">
      <c r="A556" t="str">
        <f t="shared" si="8"/>
        <v>GAS-CONSOL-ALL=HM CHG IN INDEX PRICE</v>
      </c>
      <c r="B556" s="1" t="s">
        <v>93</v>
      </c>
      <c r="C556" s="1" t="s">
        <v>19</v>
      </c>
      <c r="D556" s="1" t="s">
        <v>20</v>
      </c>
      <c r="E556" s="1" t="s">
        <v>4</v>
      </c>
      <c r="F556" s="6">
        <v>1998075.33</v>
      </c>
    </row>
    <row r="557" spans="1:6" x14ac:dyDescent="0.15">
      <c r="A557" t="str">
        <f t="shared" si="8"/>
        <v>GAS-CONSOL-CAN=HM CHG IN INDEX PRICE</v>
      </c>
      <c r="B557" s="1" t="s">
        <v>94</v>
      </c>
      <c r="C557" s="1" t="s">
        <v>19</v>
      </c>
      <c r="D557" s="1" t="s">
        <v>20</v>
      </c>
      <c r="E557" s="1" t="s">
        <v>4</v>
      </c>
      <c r="F557" s="6">
        <v>-162.21</v>
      </c>
    </row>
    <row r="558" spans="1:6" x14ac:dyDescent="0.15">
      <c r="A558" t="str">
        <f t="shared" si="8"/>
        <v>GAS-CONSOL-US=HM CHG IN INDEX PRICE</v>
      </c>
      <c r="B558" s="1" t="s">
        <v>95</v>
      </c>
      <c r="C558" s="1" t="s">
        <v>19</v>
      </c>
      <c r="D558" s="1" t="s">
        <v>20</v>
      </c>
      <c r="E558" s="1" t="s">
        <v>4</v>
      </c>
      <c r="F558" s="6">
        <v>1998237.54</v>
      </c>
    </row>
    <row r="559" spans="1:6" x14ac:dyDescent="0.15">
      <c r="A559" t="str">
        <f t="shared" si="8"/>
        <v>POWER=HM CHG IN INDEX PRICE</v>
      </c>
      <c r="B559" s="1" t="s">
        <v>232</v>
      </c>
      <c r="C559" s="1" t="s">
        <v>19</v>
      </c>
      <c r="D559" s="1" t="s">
        <v>20</v>
      </c>
      <c r="E559" s="1" t="s">
        <v>4</v>
      </c>
      <c r="F559" s="6">
        <v>0</v>
      </c>
    </row>
    <row r="560" spans="1:6" x14ac:dyDescent="0.15">
      <c r="A560" t="str">
        <f t="shared" si="8"/>
        <v>POWER EAST &amp; GENCO=HM CHG IN INDEX PRICE</v>
      </c>
      <c r="B560" s="1" t="s">
        <v>233</v>
      </c>
      <c r="C560" s="1" t="s">
        <v>19</v>
      </c>
      <c r="D560" s="1" t="s">
        <v>20</v>
      </c>
      <c r="E560" s="1" t="s">
        <v>4</v>
      </c>
      <c r="F560" s="6">
        <v>0</v>
      </c>
    </row>
    <row r="561" spans="1:6" x14ac:dyDescent="0.15">
      <c r="A561" t="str">
        <f t="shared" si="8"/>
        <v>SOUTHERN CONE GAS=HM CHG IN INDEX PRICE</v>
      </c>
      <c r="B561" s="1" t="s">
        <v>242</v>
      </c>
      <c r="C561" s="1" t="s">
        <v>19</v>
      </c>
      <c r="D561" s="1" t="s">
        <v>20</v>
      </c>
      <c r="E561" s="1" t="s">
        <v>4</v>
      </c>
      <c r="F561" s="6">
        <v>0</v>
      </c>
    </row>
    <row r="562" spans="1:6" x14ac:dyDescent="0.15">
      <c r="A562" t="str">
        <f t="shared" si="8"/>
        <v>SOUTHERN CONE POWER=HM CHG IN INDEX PRICE</v>
      </c>
      <c r="B562" s="1" t="s">
        <v>243</v>
      </c>
      <c r="C562" s="1" t="s">
        <v>19</v>
      </c>
      <c r="D562" s="1" t="s">
        <v>20</v>
      </c>
      <c r="E562" s="1" t="s">
        <v>4</v>
      </c>
      <c r="F562" s="6">
        <v>0</v>
      </c>
    </row>
    <row r="563" spans="1:6" x14ac:dyDescent="0.15">
      <c r="A563" t="str">
        <f t="shared" si="8"/>
        <v>ARG-FT=HM CHG IN MKT PRICE</v>
      </c>
      <c r="B563" s="1" t="s">
        <v>18</v>
      </c>
      <c r="C563" s="1" t="s">
        <v>19</v>
      </c>
      <c r="D563" s="1" t="s">
        <v>20</v>
      </c>
      <c r="E563" s="1" t="s">
        <v>7</v>
      </c>
      <c r="F563" s="6">
        <v>169029</v>
      </c>
    </row>
    <row r="564" spans="1:6" x14ac:dyDescent="0.15">
      <c r="A564" t="str">
        <f t="shared" si="8"/>
        <v>AUSTRALIA=HM CHG IN MKT PRICE</v>
      </c>
      <c r="B564" s="1" t="s">
        <v>41</v>
      </c>
      <c r="C564" s="1" t="s">
        <v>19</v>
      </c>
      <c r="D564" s="1" t="s">
        <v>20</v>
      </c>
      <c r="E564" s="1" t="s">
        <v>7</v>
      </c>
      <c r="F564" s="6">
        <v>-33951.85</v>
      </c>
    </row>
    <row r="565" spans="1:6" x14ac:dyDescent="0.15">
      <c r="A565" t="str">
        <f t="shared" si="8"/>
        <v>BRAZIL-POWER=HM CHG IN MKT PRICE</v>
      </c>
      <c r="B565" s="1" t="s">
        <v>48</v>
      </c>
      <c r="C565" s="1" t="s">
        <v>19</v>
      </c>
      <c r="D565" s="1" t="s">
        <v>20</v>
      </c>
      <c r="E565" s="1" t="s">
        <v>7</v>
      </c>
      <c r="F565" s="6">
        <v>470515</v>
      </c>
    </row>
    <row r="566" spans="1:6" x14ac:dyDescent="0.15">
      <c r="A566" t="str">
        <f t="shared" si="8"/>
        <v>BROADBAND=HM CHG IN MKT PRICE</v>
      </c>
      <c r="B566" s="1" t="s">
        <v>49</v>
      </c>
      <c r="C566" s="1" t="s">
        <v>19</v>
      </c>
      <c r="D566" s="1" t="s">
        <v>20</v>
      </c>
      <c r="E566" s="1" t="s">
        <v>7</v>
      </c>
      <c r="F566" s="6">
        <v>-32125.32</v>
      </c>
    </row>
    <row r="567" spans="1:6" x14ac:dyDescent="0.15">
      <c r="A567" t="str">
        <f t="shared" si="8"/>
        <v>COAL=HM CHG IN MKT PRICE</v>
      </c>
      <c r="B567" s="1" t="s">
        <v>53</v>
      </c>
      <c r="C567" s="1" t="s">
        <v>19</v>
      </c>
      <c r="D567" s="1" t="s">
        <v>20</v>
      </c>
      <c r="E567" s="1" t="s">
        <v>7</v>
      </c>
      <c r="F567" s="6">
        <v>4853677.26</v>
      </c>
    </row>
    <row r="568" spans="1:6" x14ac:dyDescent="0.15">
      <c r="A568" t="str">
        <f t="shared" si="8"/>
        <v>CROSS COMM-GAS=HM CHG IN MKT PRICE</v>
      </c>
      <c r="B568" s="1" t="s">
        <v>56</v>
      </c>
      <c r="C568" s="1" t="s">
        <v>19</v>
      </c>
      <c r="D568" s="1" t="s">
        <v>20</v>
      </c>
      <c r="E568" s="1" t="s">
        <v>7</v>
      </c>
      <c r="F568" s="6">
        <v>8652801.5800000001</v>
      </c>
    </row>
    <row r="569" spans="1:6" x14ac:dyDescent="0.15">
      <c r="A569" t="str">
        <f t="shared" si="8"/>
        <v>CROSS COMM-POWER=HM CHG IN MKT PRICE</v>
      </c>
      <c r="B569" s="1" t="s">
        <v>58</v>
      </c>
      <c r="C569" s="1" t="s">
        <v>19</v>
      </c>
      <c r="D569" s="1" t="s">
        <v>20</v>
      </c>
      <c r="E569" s="1" t="s">
        <v>7</v>
      </c>
      <c r="F569" s="6">
        <v>-65459.8100000001</v>
      </c>
    </row>
    <row r="570" spans="1:6" x14ac:dyDescent="0.15">
      <c r="A570" t="str">
        <f t="shared" si="8"/>
        <v>EBS-ADVERTISING=HM CHG IN MKT PRICE</v>
      </c>
      <c r="B570" s="1" t="s">
        <v>60</v>
      </c>
      <c r="C570" s="1" t="s">
        <v>19</v>
      </c>
      <c r="D570" s="1" t="s">
        <v>20</v>
      </c>
      <c r="E570" s="1" t="s">
        <v>7</v>
      </c>
      <c r="F570" s="6">
        <v>-107305.87</v>
      </c>
    </row>
    <row r="571" spans="1:6" x14ac:dyDescent="0.15">
      <c r="A571" t="str">
        <f t="shared" si="8"/>
        <v>EMISSIONS-IR-HEDGE=HM CHG IN MKT PRICE</v>
      </c>
      <c r="B571" s="1" t="s">
        <v>68</v>
      </c>
      <c r="C571" s="1" t="s">
        <v>19</v>
      </c>
      <c r="D571" s="1" t="s">
        <v>20</v>
      </c>
      <c r="E571" s="1" t="s">
        <v>7</v>
      </c>
      <c r="F571" s="6">
        <v>-122906.46</v>
      </c>
    </row>
    <row r="572" spans="1:6" x14ac:dyDescent="0.15">
      <c r="A572" t="str">
        <f t="shared" si="8"/>
        <v>ENRONEUR-HEDGES=HM CHG IN MKT PRICE</v>
      </c>
      <c r="B572" s="1" t="s">
        <v>69</v>
      </c>
      <c r="C572" s="1" t="s">
        <v>19</v>
      </c>
      <c r="D572" s="1" t="s">
        <v>20</v>
      </c>
      <c r="E572" s="1" t="s">
        <v>7</v>
      </c>
      <c r="F572" s="6">
        <v>0</v>
      </c>
    </row>
    <row r="573" spans="1:6" x14ac:dyDescent="0.15">
      <c r="A573" t="str">
        <f t="shared" si="8"/>
        <v>ENRONEUR-PRIVATE=HM CHG IN MKT PRICE</v>
      </c>
      <c r="B573" s="1" t="s">
        <v>71</v>
      </c>
      <c r="C573" s="1" t="s">
        <v>19</v>
      </c>
      <c r="D573" s="1" t="s">
        <v>20</v>
      </c>
      <c r="E573" s="1" t="s">
        <v>7</v>
      </c>
      <c r="F573" s="6">
        <v>0</v>
      </c>
    </row>
    <row r="574" spans="1:6" x14ac:dyDescent="0.15">
      <c r="A574" t="str">
        <f t="shared" si="8"/>
        <v>ENRONEUR-PUBLIC=HM CHG IN MKT PRICE</v>
      </c>
      <c r="B574" s="1" t="s">
        <v>72</v>
      </c>
      <c r="C574" s="1" t="s">
        <v>19</v>
      </c>
      <c r="D574" s="1" t="s">
        <v>20</v>
      </c>
      <c r="E574" s="1" t="s">
        <v>7</v>
      </c>
      <c r="F574" s="6">
        <v>1224912.17</v>
      </c>
    </row>
    <row r="575" spans="1:6" x14ac:dyDescent="0.15">
      <c r="A575" t="str">
        <f t="shared" si="8"/>
        <v>ESA-GAS-BOLIVIA=HM CHG IN MKT PRICE</v>
      </c>
      <c r="B575" s="1" t="s">
        <v>74</v>
      </c>
      <c r="C575" s="1" t="s">
        <v>19</v>
      </c>
      <c r="D575" s="1" t="s">
        <v>20</v>
      </c>
      <c r="E575" s="1" t="s">
        <v>7</v>
      </c>
      <c r="F575" s="6">
        <v>0</v>
      </c>
    </row>
    <row r="576" spans="1:6" x14ac:dyDescent="0.15">
      <c r="A576" t="str">
        <f t="shared" si="8"/>
        <v>ESA-SOCONE GAS=HM CHG IN MKT PRICE</v>
      </c>
      <c r="B576" s="1" t="s">
        <v>75</v>
      </c>
      <c r="C576" s="1" t="s">
        <v>19</v>
      </c>
      <c r="D576" s="1" t="s">
        <v>20</v>
      </c>
      <c r="E576" s="1" t="s">
        <v>7</v>
      </c>
      <c r="F576" s="6">
        <v>0</v>
      </c>
    </row>
    <row r="577" spans="1:6" x14ac:dyDescent="0.15">
      <c r="A577" t="str">
        <f t="shared" si="8"/>
        <v>ESA-TBS CRUDE=HM CHG IN MKT PRICE</v>
      </c>
      <c r="B577" s="1" t="s">
        <v>76</v>
      </c>
      <c r="C577" s="1" t="s">
        <v>19</v>
      </c>
      <c r="D577" s="1" t="s">
        <v>20</v>
      </c>
      <c r="E577" s="1" t="s">
        <v>7</v>
      </c>
      <c r="F577" s="6">
        <v>-286095</v>
      </c>
    </row>
    <row r="578" spans="1:6" x14ac:dyDescent="0.15">
      <c r="A578" t="str">
        <f t="shared" si="8"/>
        <v>ESA-TBS GAS=HM CHG IN MKT PRICE</v>
      </c>
      <c r="B578" s="1" t="s">
        <v>77</v>
      </c>
      <c r="C578" s="1" t="s">
        <v>19</v>
      </c>
      <c r="D578" s="1" t="s">
        <v>20</v>
      </c>
      <c r="E578" s="1" t="s">
        <v>7</v>
      </c>
      <c r="F578" s="6">
        <v>0</v>
      </c>
    </row>
    <row r="579" spans="1:6" x14ac:dyDescent="0.15">
      <c r="A579" t="str">
        <f t="shared" ref="A579:A642" si="9">B579&amp;"="&amp;E579</f>
        <v>EURO-EES-EDG=HM CHG IN MKT PRICE</v>
      </c>
      <c r="B579" s="1" t="s">
        <v>79</v>
      </c>
      <c r="C579" s="1" t="s">
        <v>19</v>
      </c>
      <c r="D579" s="1" t="s">
        <v>20</v>
      </c>
      <c r="E579" s="1" t="s">
        <v>7</v>
      </c>
      <c r="F579" s="6">
        <v>-351749.98</v>
      </c>
    </row>
    <row r="580" spans="1:6" x14ac:dyDescent="0.15">
      <c r="A580" t="str">
        <f t="shared" si="9"/>
        <v>EURO-EES-EDP=HM CHG IN MKT PRICE</v>
      </c>
      <c r="B580" s="1" t="s">
        <v>80</v>
      </c>
      <c r="C580" s="1" t="s">
        <v>19</v>
      </c>
      <c r="D580" s="1" t="s">
        <v>20</v>
      </c>
      <c r="E580" s="1" t="s">
        <v>7</v>
      </c>
      <c r="F580" s="6">
        <v>3483810.62</v>
      </c>
    </row>
    <row r="581" spans="1:6" x14ac:dyDescent="0.15">
      <c r="A581" t="str">
        <f t="shared" si="9"/>
        <v>EURO-EES-EES=HM CHG IN MKT PRICE</v>
      </c>
      <c r="B581" s="1" t="s">
        <v>81</v>
      </c>
      <c r="C581" s="1" t="s">
        <v>19</v>
      </c>
      <c r="D581" s="1" t="s">
        <v>20</v>
      </c>
      <c r="E581" s="1" t="s">
        <v>7</v>
      </c>
      <c r="F581" s="6">
        <v>0</v>
      </c>
    </row>
    <row r="582" spans="1:6" x14ac:dyDescent="0.15">
      <c r="A582" t="str">
        <f t="shared" si="9"/>
        <v>EUROTRAD-CONT POWER=HM CHG IN MKT PRICE</v>
      </c>
      <c r="B582" s="1" t="s">
        <v>83</v>
      </c>
      <c r="C582" s="1" t="s">
        <v>19</v>
      </c>
      <c r="D582" s="1" t="s">
        <v>20</v>
      </c>
      <c r="E582" s="1" t="s">
        <v>7</v>
      </c>
      <c r="F582" s="6">
        <v>4281911.5199999996</v>
      </c>
    </row>
    <row r="583" spans="1:6" x14ac:dyDescent="0.15">
      <c r="A583" t="str">
        <f t="shared" si="9"/>
        <v>EUROTRAD-ENRON CREDIT=HM CHG IN MKT PRICE</v>
      </c>
      <c r="B583" s="1" t="s">
        <v>84</v>
      </c>
      <c r="C583" s="1" t="s">
        <v>19</v>
      </c>
      <c r="D583" s="1" t="s">
        <v>20</v>
      </c>
      <c r="E583" s="1" t="s">
        <v>7</v>
      </c>
      <c r="F583" s="6">
        <v>-40045.78</v>
      </c>
    </row>
    <row r="584" spans="1:6" x14ac:dyDescent="0.15">
      <c r="A584" t="str">
        <f t="shared" si="9"/>
        <v>EUROTRAD-NOR POWER=HM CHG IN MKT PRICE</v>
      </c>
      <c r="B584" s="1" t="s">
        <v>85</v>
      </c>
      <c r="C584" s="1" t="s">
        <v>19</v>
      </c>
      <c r="D584" s="1" t="s">
        <v>20</v>
      </c>
      <c r="E584" s="1" t="s">
        <v>7</v>
      </c>
      <c r="F584" s="6">
        <v>4817160.84</v>
      </c>
    </row>
    <row r="585" spans="1:6" x14ac:dyDescent="0.15">
      <c r="A585" t="str">
        <f t="shared" si="9"/>
        <v>EUROTRAD-SPR OPTION=HM CHG IN MKT PRICE</v>
      </c>
      <c r="B585" s="1" t="s">
        <v>86</v>
      </c>
      <c r="C585" s="1" t="s">
        <v>19</v>
      </c>
      <c r="D585" s="1" t="s">
        <v>20</v>
      </c>
      <c r="E585" s="1" t="s">
        <v>7</v>
      </c>
      <c r="F585" s="6">
        <v>-1782520.83</v>
      </c>
    </row>
    <row r="586" spans="1:6" x14ac:dyDescent="0.15">
      <c r="A586" t="str">
        <f t="shared" si="9"/>
        <v>EUROTRAD-UK GAS=HM CHG IN MKT PRICE</v>
      </c>
      <c r="B586" s="1" t="s">
        <v>87</v>
      </c>
      <c r="C586" s="1" t="s">
        <v>19</v>
      </c>
      <c r="D586" s="1" t="s">
        <v>20</v>
      </c>
      <c r="E586" s="1" t="s">
        <v>7</v>
      </c>
      <c r="F586" s="6">
        <v>19887743.620000001</v>
      </c>
    </row>
    <row r="587" spans="1:6" x14ac:dyDescent="0.15">
      <c r="A587" t="str">
        <f t="shared" si="9"/>
        <v>EUROTRAD-UK POWER=HM CHG IN MKT PRICE</v>
      </c>
      <c r="B587" s="1" t="s">
        <v>88</v>
      </c>
      <c r="C587" s="1" t="s">
        <v>19</v>
      </c>
      <c r="D587" s="1" t="s">
        <v>20</v>
      </c>
      <c r="E587" s="1" t="s">
        <v>7</v>
      </c>
      <c r="F587" s="6">
        <v>-19364152.07</v>
      </c>
    </row>
    <row r="588" spans="1:6" x14ac:dyDescent="0.15">
      <c r="A588" t="str">
        <f t="shared" si="9"/>
        <v>FININST-UK DRIFT=HM CHG IN MKT PRICE</v>
      </c>
      <c r="B588" s="1" t="s">
        <v>89</v>
      </c>
      <c r="C588" s="1" t="s">
        <v>19</v>
      </c>
      <c r="D588" s="1" t="s">
        <v>20</v>
      </c>
      <c r="E588" s="1" t="s">
        <v>7</v>
      </c>
      <c r="F588" s="6">
        <v>0</v>
      </c>
    </row>
    <row r="589" spans="1:6" x14ac:dyDescent="0.15">
      <c r="A589" t="str">
        <f t="shared" si="9"/>
        <v>FX=HM CHG IN MKT PRICE</v>
      </c>
      <c r="B589" s="1" t="s">
        <v>90</v>
      </c>
      <c r="C589" s="1" t="s">
        <v>19</v>
      </c>
      <c r="D589" s="1" t="s">
        <v>20</v>
      </c>
      <c r="E589" s="1" t="s">
        <v>7</v>
      </c>
      <c r="F589" s="6">
        <v>1835429.68</v>
      </c>
    </row>
    <row r="590" spans="1:6" x14ac:dyDescent="0.15">
      <c r="A590" t="str">
        <f t="shared" si="9"/>
        <v>GAS-EXEC-SPEC=HM CHG IN MKT PRICE</v>
      </c>
      <c r="B590" s="1" t="s">
        <v>96</v>
      </c>
      <c r="C590" s="1" t="s">
        <v>19</v>
      </c>
      <c r="D590" s="1" t="s">
        <v>20</v>
      </c>
      <c r="E590" s="1" t="s">
        <v>7</v>
      </c>
      <c r="F590" s="6">
        <v>0</v>
      </c>
    </row>
    <row r="591" spans="1:6" x14ac:dyDescent="0.15">
      <c r="A591" t="str">
        <f t="shared" si="9"/>
        <v>GAS-FIRM-CANADA=HM CHG IN MKT PRICE</v>
      </c>
      <c r="B591" s="1" t="s">
        <v>106</v>
      </c>
      <c r="C591" s="1" t="s">
        <v>19</v>
      </c>
      <c r="D591" s="1" t="s">
        <v>20</v>
      </c>
      <c r="E591" s="1" t="s">
        <v>7</v>
      </c>
      <c r="F591" s="6">
        <v>5221618.5999999996</v>
      </c>
    </row>
    <row r="592" spans="1:6" x14ac:dyDescent="0.15">
      <c r="A592" t="str">
        <f t="shared" si="9"/>
        <v>GAS-FIRM-CENT=HM CHG IN MKT PRICE</v>
      </c>
      <c r="B592" s="1" t="s">
        <v>107</v>
      </c>
      <c r="C592" s="1" t="s">
        <v>19</v>
      </c>
      <c r="D592" s="1" t="s">
        <v>20</v>
      </c>
      <c r="E592" s="1" t="s">
        <v>7</v>
      </c>
      <c r="F592" s="6">
        <v>7645736.4400000004</v>
      </c>
    </row>
    <row r="593" spans="1:6" x14ac:dyDescent="0.15">
      <c r="A593" t="str">
        <f t="shared" si="9"/>
        <v>GAS-FIRM-DENVER=HM CHG IN MKT PRICE</v>
      </c>
      <c r="B593" s="1" t="s">
        <v>108</v>
      </c>
      <c r="C593" s="1" t="s">
        <v>19</v>
      </c>
      <c r="D593" s="1" t="s">
        <v>20</v>
      </c>
      <c r="E593" s="1" t="s">
        <v>7</v>
      </c>
      <c r="F593" s="6">
        <v>186074.83</v>
      </c>
    </row>
    <row r="594" spans="1:6" x14ac:dyDescent="0.15">
      <c r="A594" t="str">
        <f t="shared" si="9"/>
        <v>GAS-FIRM-EAST=HM CHG IN MKT PRICE</v>
      </c>
      <c r="B594" s="1" t="s">
        <v>109</v>
      </c>
      <c r="C594" s="1" t="s">
        <v>19</v>
      </c>
      <c r="D594" s="1" t="s">
        <v>20</v>
      </c>
      <c r="E594" s="1" t="s">
        <v>7</v>
      </c>
      <c r="F594" s="6">
        <v>1849991.5</v>
      </c>
    </row>
    <row r="595" spans="1:6" x14ac:dyDescent="0.15">
      <c r="A595" t="str">
        <f t="shared" si="9"/>
        <v>GAS-FIRM-GD-OPTION=HM CHG IN MKT PRICE</v>
      </c>
      <c r="B595" s="1" t="s">
        <v>110</v>
      </c>
      <c r="C595" s="1" t="s">
        <v>19</v>
      </c>
      <c r="D595" s="1" t="s">
        <v>20</v>
      </c>
      <c r="E595" s="1" t="s">
        <v>7</v>
      </c>
      <c r="F595" s="6">
        <v>0</v>
      </c>
    </row>
    <row r="596" spans="1:6" x14ac:dyDescent="0.15">
      <c r="A596" t="str">
        <f t="shared" si="9"/>
        <v>GAS-FIRM-NWEST=HM CHG IN MKT PRICE</v>
      </c>
      <c r="B596" s="1" t="s">
        <v>111</v>
      </c>
      <c r="C596" s="1" t="s">
        <v>19</v>
      </c>
      <c r="D596" s="1" t="s">
        <v>20</v>
      </c>
      <c r="E596" s="1" t="s">
        <v>7</v>
      </c>
      <c r="F596" s="6">
        <v>790011.48</v>
      </c>
    </row>
    <row r="597" spans="1:6" x14ac:dyDescent="0.15">
      <c r="A597" t="str">
        <f t="shared" si="9"/>
        <v>GAS-FIRM-NY=HM CHG IN MKT PRICE</v>
      </c>
      <c r="B597" s="1" t="s">
        <v>112</v>
      </c>
      <c r="C597" s="1" t="s">
        <v>19</v>
      </c>
      <c r="D597" s="1" t="s">
        <v>20</v>
      </c>
      <c r="E597" s="1" t="s">
        <v>7</v>
      </c>
      <c r="F597" s="6">
        <v>1475978.16</v>
      </c>
    </row>
    <row r="598" spans="1:6" x14ac:dyDescent="0.15">
      <c r="A598" t="str">
        <f t="shared" si="9"/>
        <v>GAS-FIRM-TECH=HM CHG IN MKT PRICE</v>
      </c>
      <c r="B598" s="1" t="s">
        <v>113</v>
      </c>
      <c r="C598" s="1" t="s">
        <v>19</v>
      </c>
      <c r="D598" s="1" t="s">
        <v>20</v>
      </c>
      <c r="E598" s="1" t="s">
        <v>7</v>
      </c>
      <c r="F598" s="6">
        <v>0</v>
      </c>
    </row>
    <row r="599" spans="1:6" x14ac:dyDescent="0.15">
      <c r="A599" t="str">
        <f t="shared" si="9"/>
        <v>GAS-FIRM-TX-MCL=HM CHG IN MKT PRICE</v>
      </c>
      <c r="B599" s="1" t="s">
        <v>114</v>
      </c>
      <c r="C599" s="1" t="s">
        <v>19</v>
      </c>
      <c r="D599" s="1" t="s">
        <v>20</v>
      </c>
      <c r="E599" s="1" t="s">
        <v>7</v>
      </c>
      <c r="F599" s="6">
        <v>775345.92</v>
      </c>
    </row>
    <row r="600" spans="1:6" x14ac:dyDescent="0.15">
      <c r="A600" t="str">
        <f t="shared" si="9"/>
        <v>GAS-FIRM-TX-RIC=HM CHG IN MKT PRICE</v>
      </c>
      <c r="B600" s="1" t="s">
        <v>115</v>
      </c>
      <c r="C600" s="1" t="s">
        <v>19</v>
      </c>
      <c r="D600" s="1" t="s">
        <v>20</v>
      </c>
      <c r="E600" s="1" t="s">
        <v>7</v>
      </c>
      <c r="F600" s="6">
        <v>-54188.04</v>
      </c>
    </row>
    <row r="601" spans="1:6" x14ac:dyDescent="0.15">
      <c r="A601" t="str">
        <f t="shared" si="9"/>
        <v>GAS-FIRM-WEST=HM CHG IN MKT PRICE</v>
      </c>
      <c r="B601" s="1" t="s">
        <v>116</v>
      </c>
      <c r="C601" s="1" t="s">
        <v>19</v>
      </c>
      <c r="D601" s="1" t="s">
        <v>20</v>
      </c>
      <c r="E601" s="1" t="s">
        <v>7</v>
      </c>
      <c r="F601" s="6">
        <v>-156507.75</v>
      </c>
    </row>
    <row r="602" spans="1:6" x14ac:dyDescent="0.15">
      <c r="A602" t="str">
        <f t="shared" si="9"/>
        <v>GAS-GAS-EXEC=HM CHG IN MKT PRICE</v>
      </c>
      <c r="B602" s="1" t="s">
        <v>117</v>
      </c>
      <c r="C602" s="1" t="s">
        <v>19</v>
      </c>
      <c r="D602" s="1" t="s">
        <v>20</v>
      </c>
      <c r="E602" s="1" t="s">
        <v>7</v>
      </c>
      <c r="F602" s="6">
        <v>0</v>
      </c>
    </row>
    <row r="603" spans="1:6" x14ac:dyDescent="0.15">
      <c r="A603" t="str">
        <f t="shared" si="9"/>
        <v>GAS-GD-EAST=HM CHG IN MKT PRICE</v>
      </c>
      <c r="B603" s="1" t="s">
        <v>118</v>
      </c>
      <c r="C603" s="1" t="s">
        <v>19</v>
      </c>
      <c r="D603" s="1" t="s">
        <v>20</v>
      </c>
      <c r="E603" s="1" t="s">
        <v>7</v>
      </c>
      <c r="F603" s="6">
        <v>-1949657.82</v>
      </c>
    </row>
    <row r="604" spans="1:6" x14ac:dyDescent="0.15">
      <c r="A604" t="str">
        <f t="shared" si="9"/>
        <v>GAS-GD-HUB=HM CHG IN MKT PRICE</v>
      </c>
      <c r="B604" s="1" t="s">
        <v>119</v>
      </c>
      <c r="C604" s="1" t="s">
        <v>19</v>
      </c>
      <c r="D604" s="1" t="s">
        <v>20</v>
      </c>
      <c r="E604" s="1" t="s">
        <v>7</v>
      </c>
      <c r="F604" s="6">
        <v>953279.17</v>
      </c>
    </row>
    <row r="605" spans="1:6" x14ac:dyDescent="0.15">
      <c r="A605" t="str">
        <f t="shared" si="9"/>
        <v>GAS-GD-TEXAS=HM CHG IN MKT PRICE</v>
      </c>
      <c r="B605" s="1" t="s">
        <v>120</v>
      </c>
      <c r="C605" s="1" t="s">
        <v>19</v>
      </c>
      <c r="D605" s="1" t="s">
        <v>20</v>
      </c>
      <c r="E605" s="1" t="s">
        <v>7</v>
      </c>
      <c r="F605" s="6">
        <v>-3638286.61</v>
      </c>
    </row>
    <row r="606" spans="1:6" x14ac:dyDescent="0.15">
      <c r="A606" t="str">
        <f t="shared" si="9"/>
        <v>GAS-GD-WEST=HM CHG IN MKT PRICE</v>
      </c>
      <c r="B606" s="1" t="s">
        <v>121</v>
      </c>
      <c r="C606" s="1" t="s">
        <v>19</v>
      </c>
      <c r="D606" s="1" t="s">
        <v>20</v>
      </c>
      <c r="E606" s="1" t="s">
        <v>7</v>
      </c>
      <c r="F606" s="6">
        <v>3773324.43</v>
      </c>
    </row>
    <row r="607" spans="1:6" x14ac:dyDescent="0.15">
      <c r="A607" t="str">
        <f t="shared" si="9"/>
        <v>GAS-IM-CANADA=HM CHG IN MKT PRICE</v>
      </c>
      <c r="B607" s="1" t="s">
        <v>122</v>
      </c>
      <c r="C607" s="1" t="s">
        <v>19</v>
      </c>
      <c r="D607" s="1" t="s">
        <v>20</v>
      </c>
      <c r="E607" s="1" t="s">
        <v>7</v>
      </c>
      <c r="F607" s="6">
        <v>-12223.0900000001</v>
      </c>
    </row>
    <row r="608" spans="1:6" x14ac:dyDescent="0.15">
      <c r="A608" t="str">
        <f t="shared" si="9"/>
        <v>GAS-IM-CENT=HM CHG IN MKT PRICE</v>
      </c>
      <c r="B608" s="1" t="s">
        <v>123</v>
      </c>
      <c r="C608" s="1" t="s">
        <v>19</v>
      </c>
      <c r="D608" s="1" t="s">
        <v>20</v>
      </c>
      <c r="E608" s="1" t="s">
        <v>7</v>
      </c>
      <c r="F608" s="6">
        <v>3299969.14</v>
      </c>
    </row>
    <row r="609" spans="1:6" x14ac:dyDescent="0.15">
      <c r="A609" t="str">
        <f t="shared" si="9"/>
        <v>GAS-IM-CHICAGO=HM CHG IN MKT PRICE</v>
      </c>
      <c r="B609" s="1" t="s">
        <v>124</v>
      </c>
      <c r="C609" s="1" t="s">
        <v>19</v>
      </c>
      <c r="D609" s="1" t="s">
        <v>20</v>
      </c>
      <c r="E609" s="1" t="s">
        <v>7</v>
      </c>
      <c r="F609" s="6">
        <v>4388010.38</v>
      </c>
    </row>
    <row r="610" spans="1:6" x14ac:dyDescent="0.15">
      <c r="A610" t="str">
        <f t="shared" si="9"/>
        <v>GAS-IM-DENVER=HM CHG IN MKT PRICE</v>
      </c>
      <c r="B610" s="1" t="s">
        <v>125</v>
      </c>
      <c r="C610" s="1" t="s">
        <v>19</v>
      </c>
      <c r="D610" s="1" t="s">
        <v>20</v>
      </c>
      <c r="E610" s="1" t="s">
        <v>7</v>
      </c>
      <c r="F610" s="6">
        <v>0</v>
      </c>
    </row>
    <row r="611" spans="1:6" x14ac:dyDescent="0.15">
      <c r="A611" t="str">
        <f t="shared" si="9"/>
        <v>GAS-IM-EAST=HM CHG IN MKT PRICE</v>
      </c>
      <c r="B611" s="1" t="s">
        <v>126</v>
      </c>
      <c r="C611" s="1" t="s">
        <v>19</v>
      </c>
      <c r="D611" s="1" t="s">
        <v>20</v>
      </c>
      <c r="E611" s="1" t="s">
        <v>7</v>
      </c>
      <c r="F611" s="6">
        <v>5189055.96</v>
      </c>
    </row>
    <row r="612" spans="1:6" x14ac:dyDescent="0.15">
      <c r="A612" t="str">
        <f t="shared" si="9"/>
        <v>GAS-IM-TEXAS=HM CHG IN MKT PRICE</v>
      </c>
      <c r="B612" s="1" t="s">
        <v>127</v>
      </c>
      <c r="C612" s="1" t="s">
        <v>19</v>
      </c>
      <c r="D612" s="1" t="s">
        <v>20</v>
      </c>
      <c r="E612" s="1" t="s">
        <v>7</v>
      </c>
      <c r="F612" s="6">
        <v>4915426.5599999996</v>
      </c>
    </row>
    <row r="613" spans="1:6" x14ac:dyDescent="0.15">
      <c r="A613" t="str">
        <f t="shared" si="9"/>
        <v>GAS-IM-WEST=HM CHG IN MKT PRICE</v>
      </c>
      <c r="B613" s="1" t="s">
        <v>128</v>
      </c>
      <c r="C613" s="1" t="s">
        <v>19</v>
      </c>
      <c r="D613" s="1" t="s">
        <v>20</v>
      </c>
      <c r="E613" s="1" t="s">
        <v>7</v>
      </c>
      <c r="F613" s="6">
        <v>0</v>
      </c>
    </row>
    <row r="614" spans="1:6" x14ac:dyDescent="0.15">
      <c r="A614" t="str">
        <f t="shared" si="9"/>
        <v>GAS-MANAGEMENT=HM CHG IN MKT PRICE</v>
      </c>
      <c r="B614" s="1" t="s">
        <v>129</v>
      </c>
      <c r="C614" s="1" t="s">
        <v>19</v>
      </c>
      <c r="D614" s="1" t="s">
        <v>20</v>
      </c>
      <c r="E614" s="1" t="s">
        <v>7</v>
      </c>
      <c r="F614" s="6">
        <v>0</v>
      </c>
    </row>
    <row r="615" spans="1:6" x14ac:dyDescent="0.15">
      <c r="A615" t="str">
        <f t="shared" si="9"/>
        <v>GAS-NYMEX=HM CHG IN MKT PRICE</v>
      </c>
      <c r="B615" s="1" t="s">
        <v>130</v>
      </c>
      <c r="C615" s="1" t="s">
        <v>19</v>
      </c>
      <c r="D615" s="1" t="s">
        <v>20</v>
      </c>
      <c r="E615" s="1" t="s">
        <v>7</v>
      </c>
      <c r="F615" s="6">
        <v>6296074.8499999996</v>
      </c>
    </row>
    <row r="616" spans="1:6" x14ac:dyDescent="0.15">
      <c r="A616" t="str">
        <f t="shared" si="9"/>
        <v>GAS-PIPE-OPTIONS=HM CHG IN MKT PRICE</v>
      </c>
      <c r="B616" s="1" t="s">
        <v>131</v>
      </c>
      <c r="C616" s="1" t="s">
        <v>19</v>
      </c>
      <c r="D616" s="1" t="s">
        <v>20</v>
      </c>
      <c r="E616" s="1" t="s">
        <v>7</v>
      </c>
      <c r="F616" s="6">
        <v>1349306.81</v>
      </c>
    </row>
    <row r="617" spans="1:6" x14ac:dyDescent="0.15">
      <c r="A617" t="str">
        <f t="shared" si="9"/>
        <v>GAS-STORAGE=HM CHG IN MKT PRICE</v>
      </c>
      <c r="B617" s="1" t="s">
        <v>132</v>
      </c>
      <c r="C617" s="1" t="s">
        <v>19</v>
      </c>
      <c r="D617" s="1" t="s">
        <v>20</v>
      </c>
      <c r="E617" s="1" t="s">
        <v>7</v>
      </c>
      <c r="F617" s="6">
        <v>10512090.75</v>
      </c>
    </row>
    <row r="618" spans="1:6" x14ac:dyDescent="0.15">
      <c r="A618" t="str">
        <f t="shared" si="9"/>
        <v>GAS-TRANSPORT-EAST=HM CHG IN MKT PRICE</v>
      </c>
      <c r="B618" s="1" t="s">
        <v>133</v>
      </c>
      <c r="C618" s="1" t="s">
        <v>19</v>
      </c>
      <c r="D618" s="1" t="s">
        <v>20</v>
      </c>
      <c r="E618" s="1" t="s">
        <v>7</v>
      </c>
      <c r="F618" s="6">
        <v>1647497.12</v>
      </c>
    </row>
    <row r="619" spans="1:6" x14ac:dyDescent="0.15">
      <c r="A619" t="str">
        <f t="shared" si="9"/>
        <v>GLOB-ACCRUAL=HM CHG IN MKT PRICE</v>
      </c>
      <c r="B619" s="1" t="s">
        <v>134</v>
      </c>
      <c r="C619" s="1" t="s">
        <v>19</v>
      </c>
      <c r="D619" s="1" t="s">
        <v>20</v>
      </c>
      <c r="E619" s="1" t="s">
        <v>7</v>
      </c>
      <c r="F619" s="6">
        <v>0</v>
      </c>
    </row>
    <row r="620" spans="1:6" x14ac:dyDescent="0.15">
      <c r="A620" t="str">
        <f t="shared" si="9"/>
        <v>GLOB-ARB=HM CHG IN MKT PRICE</v>
      </c>
      <c r="B620" s="1" t="s">
        <v>135</v>
      </c>
      <c r="C620" s="1" t="s">
        <v>19</v>
      </c>
      <c r="D620" s="1" t="s">
        <v>20</v>
      </c>
      <c r="E620" s="1" t="s">
        <v>7</v>
      </c>
      <c r="F620" s="6">
        <v>604581.52</v>
      </c>
    </row>
    <row r="621" spans="1:6" x14ac:dyDescent="0.15">
      <c r="A621" t="str">
        <f t="shared" si="9"/>
        <v>GLOB-CRUDE OIL=HM CHG IN MKT PRICE</v>
      </c>
      <c r="B621" s="1" t="s">
        <v>136</v>
      </c>
      <c r="C621" s="1" t="s">
        <v>19</v>
      </c>
      <c r="D621" s="1" t="s">
        <v>20</v>
      </c>
      <c r="E621" s="1" t="s">
        <v>7</v>
      </c>
      <c r="F621" s="6">
        <v>-2625876.37</v>
      </c>
    </row>
    <row r="622" spans="1:6" x14ac:dyDescent="0.15">
      <c r="A622" t="str">
        <f t="shared" si="9"/>
        <v>GLOB-NGL=HM CHG IN MKT PRICE</v>
      </c>
      <c r="B622" s="1" t="s">
        <v>137</v>
      </c>
      <c r="C622" s="1" t="s">
        <v>19</v>
      </c>
      <c r="D622" s="1" t="s">
        <v>20</v>
      </c>
      <c r="E622" s="1" t="s">
        <v>7</v>
      </c>
      <c r="F622" s="6">
        <v>-549748.93999999994</v>
      </c>
    </row>
    <row r="623" spans="1:6" x14ac:dyDescent="0.15">
      <c r="A623" t="str">
        <f t="shared" si="9"/>
        <v>GLOB-ORIGINATIONS=HM CHG IN MKT PRICE</v>
      </c>
      <c r="B623" s="1" t="s">
        <v>138</v>
      </c>
      <c r="C623" s="1" t="s">
        <v>19</v>
      </c>
      <c r="D623" s="1" t="s">
        <v>20</v>
      </c>
      <c r="E623" s="1" t="s">
        <v>7</v>
      </c>
      <c r="F623" s="6">
        <v>0</v>
      </c>
    </row>
    <row r="624" spans="1:6" x14ac:dyDescent="0.15">
      <c r="A624" t="str">
        <f t="shared" si="9"/>
        <v>GLOB-PETCHEMS=HM CHG IN MKT PRICE</v>
      </c>
      <c r="B624" s="1" t="s">
        <v>139</v>
      </c>
      <c r="C624" s="1" t="s">
        <v>19</v>
      </c>
      <c r="D624" s="1" t="s">
        <v>20</v>
      </c>
      <c r="E624" s="1" t="s">
        <v>7</v>
      </c>
      <c r="F624" s="6">
        <v>61462.06</v>
      </c>
    </row>
    <row r="625" spans="1:6" x14ac:dyDescent="0.15">
      <c r="A625" t="str">
        <f t="shared" si="9"/>
        <v>GLOB-REFINED PRODS=HM CHG IN MKT PRICE</v>
      </c>
      <c r="B625" s="1" t="s">
        <v>140</v>
      </c>
      <c r="C625" s="1" t="s">
        <v>19</v>
      </c>
      <c r="D625" s="1" t="s">
        <v>20</v>
      </c>
      <c r="E625" s="1" t="s">
        <v>7</v>
      </c>
      <c r="F625" s="6">
        <v>65387.41</v>
      </c>
    </row>
    <row r="626" spans="1:6" x14ac:dyDescent="0.15">
      <c r="A626" t="str">
        <f t="shared" si="9"/>
        <v>GLOB-RESIDUAL FUELS=HM CHG IN MKT PRICE</v>
      </c>
      <c r="B626" s="1" t="s">
        <v>141</v>
      </c>
      <c r="C626" s="1" t="s">
        <v>19</v>
      </c>
      <c r="D626" s="1" t="s">
        <v>20</v>
      </c>
      <c r="E626" s="1" t="s">
        <v>7</v>
      </c>
      <c r="F626" s="6">
        <v>796726.38</v>
      </c>
    </row>
    <row r="627" spans="1:6" x14ac:dyDescent="0.15">
      <c r="A627" t="str">
        <f t="shared" si="9"/>
        <v>IR=HM CHG IN MKT PRICE</v>
      </c>
      <c r="B627" s="1" t="s">
        <v>151</v>
      </c>
      <c r="C627" s="1" t="s">
        <v>19</v>
      </c>
      <c r="D627" s="1" t="s">
        <v>20</v>
      </c>
      <c r="E627" s="1" t="s">
        <v>7</v>
      </c>
      <c r="F627" s="6">
        <v>1079500.72</v>
      </c>
    </row>
    <row r="628" spans="1:6" x14ac:dyDescent="0.15">
      <c r="A628" t="str">
        <f t="shared" si="9"/>
        <v>LUMBER=HM CHG IN MKT PRICE</v>
      </c>
      <c r="B628" s="1" t="s">
        <v>152</v>
      </c>
      <c r="C628" s="1" t="s">
        <v>19</v>
      </c>
      <c r="D628" s="1" t="s">
        <v>20</v>
      </c>
      <c r="E628" s="1" t="s">
        <v>7</v>
      </c>
      <c r="F628" s="6">
        <v>12251</v>
      </c>
    </row>
    <row r="629" spans="1:6" x14ac:dyDescent="0.15">
      <c r="A629" t="str">
        <f t="shared" si="9"/>
        <v>NOX=HM CHG IN MKT PRICE</v>
      </c>
      <c r="B629" s="1" t="s">
        <v>223</v>
      </c>
      <c r="C629" s="1" t="s">
        <v>19</v>
      </c>
      <c r="D629" s="1" t="s">
        <v>20</v>
      </c>
      <c r="E629" s="1" t="s">
        <v>7</v>
      </c>
      <c r="F629" s="6">
        <v>128562.55</v>
      </c>
    </row>
    <row r="630" spans="1:6" x14ac:dyDescent="0.15">
      <c r="A630" t="str">
        <f t="shared" si="9"/>
        <v>NOX-INV=HM CHG IN MKT PRICE</v>
      </c>
      <c r="B630" s="1" t="s">
        <v>224</v>
      </c>
      <c r="C630" s="1" t="s">
        <v>19</v>
      </c>
      <c r="D630" s="1" t="s">
        <v>20</v>
      </c>
      <c r="E630" s="1" t="s">
        <v>7</v>
      </c>
      <c r="F630" s="6">
        <v>-112724.99</v>
      </c>
    </row>
    <row r="631" spans="1:6" x14ac:dyDescent="0.15">
      <c r="A631" t="str">
        <f t="shared" si="9"/>
        <v>ORIG-GAS=HM CHG IN MKT PRICE</v>
      </c>
      <c r="B631" s="1" t="s">
        <v>225</v>
      </c>
      <c r="C631" s="1" t="s">
        <v>19</v>
      </c>
      <c r="D631" s="1" t="s">
        <v>20</v>
      </c>
      <c r="E631" s="1" t="s">
        <v>7</v>
      </c>
      <c r="F631" s="6">
        <v>5824279.79</v>
      </c>
    </row>
    <row r="632" spans="1:6" x14ac:dyDescent="0.15">
      <c r="A632" t="str">
        <f t="shared" si="9"/>
        <v>ORIG-POWER=HM CHG IN MKT PRICE</v>
      </c>
      <c r="B632" s="1" t="s">
        <v>227</v>
      </c>
      <c r="C632" s="1" t="s">
        <v>19</v>
      </c>
      <c r="D632" s="1" t="s">
        <v>20</v>
      </c>
      <c r="E632" s="1" t="s">
        <v>7</v>
      </c>
      <c r="F632" s="6">
        <v>2944320.58</v>
      </c>
    </row>
    <row r="633" spans="1:6" x14ac:dyDescent="0.15">
      <c r="A633" t="str">
        <f t="shared" si="9"/>
        <v>ORIG-SPR OPTION=HM CHG IN MKT PRICE</v>
      </c>
      <c r="B633" s="1" t="s">
        <v>228</v>
      </c>
      <c r="C633" s="1" t="s">
        <v>19</v>
      </c>
      <c r="D633" s="1" t="s">
        <v>20</v>
      </c>
      <c r="E633" s="1" t="s">
        <v>7</v>
      </c>
      <c r="F633" s="6">
        <v>90319.44</v>
      </c>
    </row>
    <row r="634" spans="1:6" x14ac:dyDescent="0.15">
      <c r="A634" t="str">
        <f t="shared" si="9"/>
        <v>OTHER-EUROPE=HM CHG IN MKT PRICE</v>
      </c>
      <c r="B634" s="1" t="s">
        <v>230</v>
      </c>
      <c r="C634" s="1" t="s">
        <v>19</v>
      </c>
      <c r="D634" s="1" t="s">
        <v>20</v>
      </c>
      <c r="E634" s="1" t="s">
        <v>7</v>
      </c>
      <c r="F634" s="6">
        <v>1661031.35</v>
      </c>
    </row>
    <row r="635" spans="1:6" x14ac:dyDescent="0.15">
      <c r="A635" t="str">
        <f t="shared" si="9"/>
        <v>PAPER=HM CHG IN MKT PRICE</v>
      </c>
      <c r="B635" s="1" t="s">
        <v>231</v>
      </c>
      <c r="C635" s="1" t="s">
        <v>19</v>
      </c>
      <c r="D635" s="1" t="s">
        <v>20</v>
      </c>
      <c r="E635" s="1" t="s">
        <v>7</v>
      </c>
      <c r="F635" s="6">
        <v>-644823</v>
      </c>
    </row>
    <row r="636" spans="1:6" x14ac:dyDescent="0.15">
      <c r="A636" t="str">
        <f t="shared" si="9"/>
        <v>POWER-EAST=HM CHG IN MKT PRICE</v>
      </c>
      <c r="B636" s="1" t="s">
        <v>235</v>
      </c>
      <c r="C636" s="1" t="s">
        <v>19</v>
      </c>
      <c r="D636" s="1" t="s">
        <v>20</v>
      </c>
      <c r="E636" s="1" t="s">
        <v>7</v>
      </c>
      <c r="F636" s="6">
        <v>38577727.420000002</v>
      </c>
    </row>
    <row r="637" spans="1:6" x14ac:dyDescent="0.15">
      <c r="A637" t="str">
        <f t="shared" si="9"/>
        <v>POWER-GENCO=HM CHG IN MKT PRICE</v>
      </c>
      <c r="B637" s="1" t="s">
        <v>236</v>
      </c>
      <c r="C637" s="1" t="s">
        <v>19</v>
      </c>
      <c r="D637" s="1" t="s">
        <v>20</v>
      </c>
      <c r="E637" s="1" t="s">
        <v>7</v>
      </c>
      <c r="F637" s="6">
        <v>0</v>
      </c>
    </row>
    <row r="638" spans="1:6" x14ac:dyDescent="0.15">
      <c r="A638" t="str">
        <f t="shared" si="9"/>
        <v>POWER-WEST=HM CHG IN MKT PRICE</v>
      </c>
      <c r="B638" s="1" t="s">
        <v>237</v>
      </c>
      <c r="C638" s="1" t="s">
        <v>19</v>
      </c>
      <c r="D638" s="1" t="s">
        <v>20</v>
      </c>
      <c r="E638" s="1" t="s">
        <v>7</v>
      </c>
      <c r="F638" s="6">
        <v>-27497200.789999999</v>
      </c>
    </row>
    <row r="639" spans="1:6" x14ac:dyDescent="0.15">
      <c r="A639" t="str">
        <f t="shared" si="9"/>
        <v>SO2=HM CHG IN MKT PRICE</v>
      </c>
      <c r="B639" s="1" t="s">
        <v>238</v>
      </c>
      <c r="C639" s="1" t="s">
        <v>19</v>
      </c>
      <c r="D639" s="1" t="s">
        <v>20</v>
      </c>
      <c r="E639" s="1" t="s">
        <v>7</v>
      </c>
      <c r="F639" s="6">
        <v>2114667.46</v>
      </c>
    </row>
    <row r="640" spans="1:6" x14ac:dyDescent="0.15">
      <c r="A640" t="str">
        <f t="shared" si="9"/>
        <v>SO2-INV=HM CHG IN MKT PRICE</v>
      </c>
      <c r="B640" s="1" t="s">
        <v>239</v>
      </c>
      <c r="C640" s="1" t="s">
        <v>19</v>
      </c>
      <c r="D640" s="1" t="s">
        <v>20</v>
      </c>
      <c r="E640" s="1" t="s">
        <v>7</v>
      </c>
      <c r="F640" s="6">
        <v>-1047759.33</v>
      </c>
    </row>
    <row r="641" spans="1:6" x14ac:dyDescent="0.15">
      <c r="A641" t="str">
        <f t="shared" si="9"/>
        <v>UKGAS-JBLOCKFIN=HM CHG IN MKT PRICE</v>
      </c>
      <c r="B641" s="1" t="s">
        <v>244</v>
      </c>
      <c r="C641" s="1" t="s">
        <v>19</v>
      </c>
      <c r="D641" s="1" t="s">
        <v>20</v>
      </c>
      <c r="E641" s="1" t="s">
        <v>7</v>
      </c>
      <c r="F641" s="6">
        <v>1661031.35</v>
      </c>
    </row>
    <row r="642" spans="1:6" x14ac:dyDescent="0.15">
      <c r="A642" t="str">
        <f t="shared" si="9"/>
        <v>WEATHER=HM CHG IN MKT PRICE</v>
      </c>
      <c r="B642" s="1" t="s">
        <v>246</v>
      </c>
      <c r="C642" s="1" t="s">
        <v>19</v>
      </c>
      <c r="D642" s="1" t="s">
        <v>20</v>
      </c>
      <c r="E642" s="1" t="s">
        <v>7</v>
      </c>
      <c r="F642" s="6">
        <v>3671969</v>
      </c>
    </row>
    <row r="643" spans="1:6" x14ac:dyDescent="0.15">
      <c r="A643" t="str">
        <f t="shared" ref="A643:A706" si="10">B643&amp;"="&amp;E643</f>
        <v>WEST-MGMT=HM CHG IN MKT PRICE</v>
      </c>
      <c r="B643" s="1" t="s">
        <v>247</v>
      </c>
      <c r="C643" s="1" t="s">
        <v>19</v>
      </c>
      <c r="D643" s="1" t="s">
        <v>20</v>
      </c>
      <c r="E643" s="1" t="s">
        <v>7</v>
      </c>
      <c r="F643" s="6">
        <v>-46520642.969999999</v>
      </c>
    </row>
    <row r="644" spans="1:6" x14ac:dyDescent="0.15">
      <c r="A644" t="str">
        <f t="shared" si="10"/>
        <v>CROSS COMM=HM CHG IN MKT PRICE</v>
      </c>
      <c r="B644" s="1" t="s">
        <v>55</v>
      </c>
      <c r="C644" s="1" t="s">
        <v>19</v>
      </c>
      <c r="D644" s="1" t="s">
        <v>20</v>
      </c>
      <c r="E644" s="1" t="s">
        <v>7</v>
      </c>
      <c r="F644" s="6">
        <v>8587341.7699999996</v>
      </c>
    </row>
    <row r="645" spans="1:6" x14ac:dyDescent="0.15">
      <c r="A645" t="str">
        <f t="shared" si="10"/>
        <v>EES EUROPE=HM CHG IN MKT PRICE</v>
      </c>
      <c r="B645" s="1" t="s">
        <v>248</v>
      </c>
      <c r="C645" s="1" t="s">
        <v>19</v>
      </c>
      <c r="D645" s="1" t="s">
        <v>20</v>
      </c>
      <c r="E645" s="1" t="s">
        <v>7</v>
      </c>
      <c r="F645" s="6">
        <v>3132060.64</v>
      </c>
    </row>
    <row r="646" spans="1:6" x14ac:dyDescent="0.15">
      <c r="A646" t="str">
        <f t="shared" si="10"/>
        <v>EMISSIONS=HM CHG IN MKT PRICE</v>
      </c>
      <c r="B646" s="1" t="s">
        <v>67</v>
      </c>
      <c r="C646" s="1" t="s">
        <v>19</v>
      </c>
      <c r="D646" s="1" t="s">
        <v>20</v>
      </c>
      <c r="E646" s="1" t="s">
        <v>7</v>
      </c>
      <c r="F646" s="6">
        <v>959839.23</v>
      </c>
    </row>
    <row r="647" spans="1:6" x14ac:dyDescent="0.15">
      <c r="A647" t="str">
        <f t="shared" si="10"/>
        <v>ENRON EUROPE=HM CHG IN MKT PRICE</v>
      </c>
      <c r="B647" s="1" t="s">
        <v>249</v>
      </c>
      <c r="C647" s="1" t="s">
        <v>19</v>
      </c>
      <c r="D647" s="1" t="s">
        <v>20</v>
      </c>
      <c r="E647" s="1" t="s">
        <v>7</v>
      </c>
      <c r="F647" s="6">
        <v>1224912.17</v>
      </c>
    </row>
    <row r="648" spans="1:6" x14ac:dyDescent="0.15">
      <c r="A648" t="str">
        <f t="shared" si="10"/>
        <v>EUROPEAN TRADING=HM CHG IN MKT PRICE</v>
      </c>
      <c r="B648" s="1" t="s">
        <v>250</v>
      </c>
      <c r="C648" s="1" t="s">
        <v>19</v>
      </c>
      <c r="D648" s="1" t="s">
        <v>20</v>
      </c>
      <c r="E648" s="1" t="s">
        <v>7</v>
      </c>
      <c r="F648" s="6">
        <v>7840143.0800000103</v>
      </c>
    </row>
    <row r="649" spans="1:6" x14ac:dyDescent="0.15">
      <c r="A649" t="str">
        <f t="shared" si="10"/>
        <v>FINANCIAL TRADING=HM CHG IN MKT PRICE</v>
      </c>
      <c r="B649" s="1" t="s">
        <v>251</v>
      </c>
      <c r="C649" s="1" t="s">
        <v>19</v>
      </c>
      <c r="D649" s="1" t="s">
        <v>20</v>
      </c>
      <c r="E649" s="1" t="s">
        <v>7</v>
      </c>
      <c r="F649" s="6">
        <v>0</v>
      </c>
    </row>
    <row r="650" spans="1:6" x14ac:dyDescent="0.15">
      <c r="A650" t="str">
        <f t="shared" si="10"/>
        <v>GAS-CONSOL-ALL=HM CHG IN MKT PRICE</v>
      </c>
      <c r="B650" s="1" t="s">
        <v>93</v>
      </c>
      <c r="C650" s="1" t="s">
        <v>19</v>
      </c>
      <c r="D650" s="1" t="s">
        <v>20</v>
      </c>
      <c r="E650" s="1" t="s">
        <v>7</v>
      </c>
      <c r="F650" s="6">
        <v>7937285.8200000096</v>
      </c>
    </row>
    <row r="651" spans="1:6" x14ac:dyDescent="0.15">
      <c r="A651" t="str">
        <f t="shared" si="10"/>
        <v>GAS-CONSOL-CAN=HM CHG IN MKT PRICE</v>
      </c>
      <c r="B651" s="1" t="s">
        <v>94</v>
      </c>
      <c r="C651" s="1" t="s">
        <v>19</v>
      </c>
      <c r="D651" s="1" t="s">
        <v>20</v>
      </c>
      <c r="E651" s="1" t="s">
        <v>7</v>
      </c>
      <c r="F651" s="6">
        <v>5209395.51</v>
      </c>
    </row>
    <row r="652" spans="1:6" x14ac:dyDescent="0.15">
      <c r="A652" t="str">
        <f t="shared" si="10"/>
        <v>GAS-CONSOL-US=HM CHG IN MKT PRICE</v>
      </c>
      <c r="B652" s="1" t="s">
        <v>95</v>
      </c>
      <c r="C652" s="1" t="s">
        <v>19</v>
      </c>
      <c r="D652" s="1" t="s">
        <v>20</v>
      </c>
      <c r="E652" s="1" t="s">
        <v>7</v>
      </c>
      <c r="F652" s="6">
        <v>2727890.3100000201</v>
      </c>
    </row>
    <row r="653" spans="1:6" x14ac:dyDescent="0.15">
      <c r="A653" t="str">
        <f t="shared" si="10"/>
        <v>POWER=HM CHG IN MKT PRICE</v>
      </c>
      <c r="B653" s="1" t="s">
        <v>232</v>
      </c>
      <c r="C653" s="1" t="s">
        <v>19</v>
      </c>
      <c r="D653" s="1" t="s">
        <v>20</v>
      </c>
      <c r="E653" s="1" t="s">
        <v>7</v>
      </c>
      <c r="F653" s="6">
        <v>11080526.630000001</v>
      </c>
    </row>
    <row r="654" spans="1:6" x14ac:dyDescent="0.15">
      <c r="A654" t="str">
        <f t="shared" si="10"/>
        <v>POWER EAST &amp; GENCO=HM CHG IN MKT PRICE</v>
      </c>
      <c r="B654" s="1" t="s">
        <v>233</v>
      </c>
      <c r="C654" s="1" t="s">
        <v>19</v>
      </c>
      <c r="D654" s="1" t="s">
        <v>20</v>
      </c>
      <c r="E654" s="1" t="s">
        <v>7</v>
      </c>
      <c r="F654" s="6">
        <v>38577727.420000002</v>
      </c>
    </row>
    <row r="655" spans="1:6" x14ac:dyDescent="0.15">
      <c r="A655" t="str">
        <f t="shared" si="10"/>
        <v>SOUTHERN CONE GAS=HM CHG IN MKT PRICE</v>
      </c>
      <c r="B655" s="1" t="s">
        <v>242</v>
      </c>
      <c r="C655" s="1" t="s">
        <v>19</v>
      </c>
      <c r="D655" s="1" t="s">
        <v>20</v>
      </c>
      <c r="E655" s="1" t="s">
        <v>7</v>
      </c>
      <c r="F655" s="6">
        <v>169029</v>
      </c>
    </row>
    <row r="656" spans="1:6" x14ac:dyDescent="0.15">
      <c r="A656" t="str">
        <f t="shared" si="10"/>
        <v>SOUTHERN CONE POWER=HM CHG IN MKT PRICE</v>
      </c>
      <c r="B656" s="1" t="s">
        <v>243</v>
      </c>
      <c r="C656" s="1" t="s">
        <v>19</v>
      </c>
      <c r="D656" s="1" t="s">
        <v>20</v>
      </c>
      <c r="E656" s="1" t="s">
        <v>7</v>
      </c>
      <c r="F656" s="6">
        <v>470515</v>
      </c>
    </row>
    <row r="657" spans="1:6" x14ac:dyDescent="0.15">
      <c r="A657" t="str">
        <f t="shared" si="10"/>
        <v>GAS-EXEC-SPEC=HM FOREIGN CURRENCY</v>
      </c>
      <c r="B657" s="1" t="s">
        <v>96</v>
      </c>
      <c r="C657" s="1" t="s">
        <v>19</v>
      </c>
      <c r="D657" s="1" t="s">
        <v>20</v>
      </c>
      <c r="E657" s="1" t="s">
        <v>97</v>
      </c>
      <c r="F657" s="6">
        <v>0</v>
      </c>
    </row>
    <row r="658" spans="1:6" x14ac:dyDescent="0.15">
      <c r="A658" t="str">
        <f t="shared" si="10"/>
        <v>GAS-FIRM-CANADA=HM FOREIGN CURRENCY</v>
      </c>
      <c r="B658" s="1" t="s">
        <v>106</v>
      </c>
      <c r="C658" s="1" t="s">
        <v>19</v>
      </c>
      <c r="D658" s="1" t="s">
        <v>20</v>
      </c>
      <c r="E658" s="1" t="s">
        <v>97</v>
      </c>
      <c r="F658" s="6">
        <v>-28070.039999999699</v>
      </c>
    </row>
    <row r="659" spans="1:6" x14ac:dyDescent="0.15">
      <c r="A659" t="str">
        <f t="shared" si="10"/>
        <v>GAS-FIRM-CENT=HM FOREIGN CURRENCY</v>
      </c>
      <c r="B659" s="1" t="s">
        <v>107</v>
      </c>
      <c r="C659" s="1" t="s">
        <v>19</v>
      </c>
      <c r="D659" s="1" t="s">
        <v>20</v>
      </c>
      <c r="E659" s="1" t="s">
        <v>97</v>
      </c>
      <c r="F659" s="6">
        <v>0</v>
      </c>
    </row>
    <row r="660" spans="1:6" x14ac:dyDescent="0.15">
      <c r="A660" t="str">
        <f t="shared" si="10"/>
        <v>GAS-FIRM-DENVER=HM FOREIGN CURRENCY</v>
      </c>
      <c r="B660" s="1" t="s">
        <v>108</v>
      </c>
      <c r="C660" s="1" t="s">
        <v>19</v>
      </c>
      <c r="D660" s="1" t="s">
        <v>20</v>
      </c>
      <c r="E660" s="1" t="s">
        <v>97</v>
      </c>
      <c r="F660" s="6">
        <v>0</v>
      </c>
    </row>
    <row r="661" spans="1:6" x14ac:dyDescent="0.15">
      <c r="A661" t="str">
        <f t="shared" si="10"/>
        <v>GAS-FIRM-EAST=HM FOREIGN CURRENCY</v>
      </c>
      <c r="B661" s="1" t="s">
        <v>109</v>
      </c>
      <c r="C661" s="1" t="s">
        <v>19</v>
      </c>
      <c r="D661" s="1" t="s">
        <v>20</v>
      </c>
      <c r="E661" s="1" t="s">
        <v>97</v>
      </c>
      <c r="F661" s="6">
        <v>0</v>
      </c>
    </row>
    <row r="662" spans="1:6" x14ac:dyDescent="0.15">
      <c r="A662" t="str">
        <f t="shared" si="10"/>
        <v>GAS-FIRM-GD-OPTION=HM FOREIGN CURRENCY</v>
      </c>
      <c r="B662" s="1" t="s">
        <v>110</v>
      </c>
      <c r="C662" s="1" t="s">
        <v>19</v>
      </c>
      <c r="D662" s="1" t="s">
        <v>20</v>
      </c>
      <c r="E662" s="1" t="s">
        <v>97</v>
      </c>
      <c r="F662" s="6">
        <v>0</v>
      </c>
    </row>
    <row r="663" spans="1:6" x14ac:dyDescent="0.15">
      <c r="A663" t="str">
        <f t="shared" si="10"/>
        <v>GAS-FIRM-NWEST=HM FOREIGN CURRENCY</v>
      </c>
      <c r="B663" s="1" t="s">
        <v>111</v>
      </c>
      <c r="C663" s="1" t="s">
        <v>19</v>
      </c>
      <c r="D663" s="1" t="s">
        <v>20</v>
      </c>
      <c r="E663" s="1" t="s">
        <v>97</v>
      </c>
      <c r="F663" s="6">
        <v>0</v>
      </c>
    </row>
    <row r="664" spans="1:6" x14ac:dyDescent="0.15">
      <c r="A664" t="str">
        <f t="shared" si="10"/>
        <v>GAS-FIRM-NY=HM FOREIGN CURRENCY</v>
      </c>
      <c r="B664" s="1" t="s">
        <v>112</v>
      </c>
      <c r="C664" s="1" t="s">
        <v>19</v>
      </c>
      <c r="D664" s="1" t="s">
        <v>20</v>
      </c>
      <c r="E664" s="1" t="s">
        <v>97</v>
      </c>
      <c r="F664" s="6">
        <v>0</v>
      </c>
    </row>
    <row r="665" spans="1:6" x14ac:dyDescent="0.15">
      <c r="A665" t="str">
        <f t="shared" si="10"/>
        <v>GAS-FIRM-TECH=HM FOREIGN CURRENCY</v>
      </c>
      <c r="B665" s="1" t="s">
        <v>113</v>
      </c>
      <c r="C665" s="1" t="s">
        <v>19</v>
      </c>
      <c r="D665" s="1" t="s">
        <v>20</v>
      </c>
      <c r="E665" s="1" t="s">
        <v>97</v>
      </c>
      <c r="F665" s="6">
        <v>0</v>
      </c>
    </row>
    <row r="666" spans="1:6" x14ac:dyDescent="0.15">
      <c r="A666" t="str">
        <f t="shared" si="10"/>
        <v>GAS-FIRM-TX-MCL=HM FOREIGN CURRENCY</v>
      </c>
      <c r="B666" s="1" t="s">
        <v>114</v>
      </c>
      <c r="C666" s="1" t="s">
        <v>19</v>
      </c>
      <c r="D666" s="1" t="s">
        <v>20</v>
      </c>
      <c r="E666" s="1" t="s">
        <v>97</v>
      </c>
      <c r="F666" s="6">
        <v>0</v>
      </c>
    </row>
    <row r="667" spans="1:6" x14ac:dyDescent="0.15">
      <c r="A667" t="str">
        <f t="shared" si="10"/>
        <v>GAS-FIRM-TX-RIC=HM FOREIGN CURRENCY</v>
      </c>
      <c r="B667" s="1" t="s">
        <v>115</v>
      </c>
      <c r="C667" s="1" t="s">
        <v>19</v>
      </c>
      <c r="D667" s="1" t="s">
        <v>20</v>
      </c>
      <c r="E667" s="1" t="s">
        <v>97</v>
      </c>
      <c r="F667" s="6">
        <v>0</v>
      </c>
    </row>
    <row r="668" spans="1:6" x14ac:dyDescent="0.15">
      <c r="A668" t="str">
        <f t="shared" si="10"/>
        <v>GAS-FIRM-WEST=HM FOREIGN CURRENCY</v>
      </c>
      <c r="B668" s="1" t="s">
        <v>116</v>
      </c>
      <c r="C668" s="1" t="s">
        <v>19</v>
      </c>
      <c r="D668" s="1" t="s">
        <v>20</v>
      </c>
      <c r="E668" s="1" t="s">
        <v>97</v>
      </c>
      <c r="F668" s="6">
        <v>0</v>
      </c>
    </row>
    <row r="669" spans="1:6" x14ac:dyDescent="0.15">
      <c r="A669" t="str">
        <f t="shared" si="10"/>
        <v>GAS-GAS-EXEC=HM FOREIGN CURRENCY</v>
      </c>
      <c r="B669" s="1" t="s">
        <v>117</v>
      </c>
      <c r="C669" s="1" t="s">
        <v>19</v>
      </c>
      <c r="D669" s="1" t="s">
        <v>20</v>
      </c>
      <c r="E669" s="1" t="s">
        <v>97</v>
      </c>
      <c r="F669" s="6">
        <v>0</v>
      </c>
    </row>
    <row r="670" spans="1:6" x14ac:dyDescent="0.15">
      <c r="A670" t="str">
        <f t="shared" si="10"/>
        <v>GAS-GD-EAST=HM FOREIGN CURRENCY</v>
      </c>
      <c r="B670" s="1" t="s">
        <v>118</v>
      </c>
      <c r="C670" s="1" t="s">
        <v>19</v>
      </c>
      <c r="D670" s="1" t="s">
        <v>20</v>
      </c>
      <c r="E670" s="1" t="s">
        <v>97</v>
      </c>
      <c r="F670" s="6">
        <v>0</v>
      </c>
    </row>
    <row r="671" spans="1:6" x14ac:dyDescent="0.15">
      <c r="A671" t="str">
        <f t="shared" si="10"/>
        <v>GAS-GD-HUB=HM FOREIGN CURRENCY</v>
      </c>
      <c r="B671" s="1" t="s">
        <v>119</v>
      </c>
      <c r="C671" s="1" t="s">
        <v>19</v>
      </c>
      <c r="D671" s="1" t="s">
        <v>20</v>
      </c>
      <c r="E671" s="1" t="s">
        <v>97</v>
      </c>
      <c r="F671" s="6">
        <v>0</v>
      </c>
    </row>
    <row r="672" spans="1:6" x14ac:dyDescent="0.15">
      <c r="A672" t="str">
        <f t="shared" si="10"/>
        <v>GAS-GD-TEXAS=HM FOREIGN CURRENCY</v>
      </c>
      <c r="B672" s="1" t="s">
        <v>120</v>
      </c>
      <c r="C672" s="1" t="s">
        <v>19</v>
      </c>
      <c r="D672" s="1" t="s">
        <v>20</v>
      </c>
      <c r="E672" s="1" t="s">
        <v>97</v>
      </c>
      <c r="F672" s="6">
        <v>0</v>
      </c>
    </row>
    <row r="673" spans="1:6" x14ac:dyDescent="0.15">
      <c r="A673" t="str">
        <f t="shared" si="10"/>
        <v>GAS-GD-WEST=HM FOREIGN CURRENCY</v>
      </c>
      <c r="B673" s="1" t="s">
        <v>121</v>
      </c>
      <c r="C673" s="1" t="s">
        <v>19</v>
      </c>
      <c r="D673" s="1" t="s">
        <v>20</v>
      </c>
      <c r="E673" s="1" t="s">
        <v>97</v>
      </c>
      <c r="F673" s="6">
        <v>0</v>
      </c>
    </row>
    <row r="674" spans="1:6" x14ac:dyDescent="0.15">
      <c r="A674" t="str">
        <f t="shared" si="10"/>
        <v>GAS-IM-CANADA=HM FOREIGN CURRENCY</v>
      </c>
      <c r="B674" s="1" t="s">
        <v>122</v>
      </c>
      <c r="C674" s="1" t="s">
        <v>19</v>
      </c>
      <c r="D674" s="1" t="s">
        <v>20</v>
      </c>
      <c r="E674" s="1" t="s">
        <v>97</v>
      </c>
      <c r="F674" s="6">
        <v>0</v>
      </c>
    </row>
    <row r="675" spans="1:6" x14ac:dyDescent="0.15">
      <c r="A675" t="str">
        <f t="shared" si="10"/>
        <v>GAS-IM-CENT=HM FOREIGN CURRENCY</v>
      </c>
      <c r="B675" s="1" t="s">
        <v>123</v>
      </c>
      <c r="C675" s="1" t="s">
        <v>19</v>
      </c>
      <c r="D675" s="1" t="s">
        <v>20</v>
      </c>
      <c r="E675" s="1" t="s">
        <v>97</v>
      </c>
      <c r="F675" s="6">
        <v>-8830</v>
      </c>
    </row>
    <row r="676" spans="1:6" x14ac:dyDescent="0.15">
      <c r="A676" t="str">
        <f t="shared" si="10"/>
        <v>GAS-IM-CHICAGO=HM FOREIGN CURRENCY</v>
      </c>
      <c r="B676" s="1" t="s">
        <v>124</v>
      </c>
      <c r="C676" s="1" t="s">
        <v>19</v>
      </c>
      <c r="D676" s="1" t="s">
        <v>20</v>
      </c>
      <c r="E676" s="1" t="s">
        <v>97</v>
      </c>
      <c r="F676" s="6">
        <v>0</v>
      </c>
    </row>
    <row r="677" spans="1:6" x14ac:dyDescent="0.15">
      <c r="A677" t="str">
        <f t="shared" si="10"/>
        <v>GAS-IM-DENVER=HM FOREIGN CURRENCY</v>
      </c>
      <c r="B677" s="1" t="s">
        <v>125</v>
      </c>
      <c r="C677" s="1" t="s">
        <v>19</v>
      </c>
      <c r="D677" s="1" t="s">
        <v>20</v>
      </c>
      <c r="E677" s="1" t="s">
        <v>97</v>
      </c>
      <c r="F677" s="6">
        <v>0</v>
      </c>
    </row>
    <row r="678" spans="1:6" x14ac:dyDescent="0.15">
      <c r="A678" t="str">
        <f t="shared" si="10"/>
        <v>GAS-IM-EAST=HM FOREIGN CURRENCY</v>
      </c>
      <c r="B678" s="1" t="s">
        <v>126</v>
      </c>
      <c r="C678" s="1" t="s">
        <v>19</v>
      </c>
      <c r="D678" s="1" t="s">
        <v>20</v>
      </c>
      <c r="E678" s="1" t="s">
        <v>97</v>
      </c>
      <c r="F678" s="6">
        <v>0</v>
      </c>
    </row>
    <row r="679" spans="1:6" x14ac:dyDescent="0.15">
      <c r="A679" t="str">
        <f t="shared" si="10"/>
        <v>GAS-IM-TEXAS=HM FOREIGN CURRENCY</v>
      </c>
      <c r="B679" s="1" t="s">
        <v>127</v>
      </c>
      <c r="C679" s="1" t="s">
        <v>19</v>
      </c>
      <c r="D679" s="1" t="s">
        <v>20</v>
      </c>
      <c r="E679" s="1" t="s">
        <v>97</v>
      </c>
      <c r="F679" s="6">
        <v>0</v>
      </c>
    </row>
    <row r="680" spans="1:6" x14ac:dyDescent="0.15">
      <c r="A680" t="str">
        <f t="shared" si="10"/>
        <v>GAS-IM-WEST=HM FOREIGN CURRENCY</v>
      </c>
      <c r="B680" s="1" t="s">
        <v>128</v>
      </c>
      <c r="C680" s="1" t="s">
        <v>19</v>
      </c>
      <c r="D680" s="1" t="s">
        <v>20</v>
      </c>
      <c r="E680" s="1" t="s">
        <v>97</v>
      </c>
      <c r="F680" s="6">
        <v>0</v>
      </c>
    </row>
    <row r="681" spans="1:6" x14ac:dyDescent="0.15">
      <c r="A681" t="str">
        <f t="shared" si="10"/>
        <v>GAS-MANAGEMENT=HM FOREIGN CURRENCY</v>
      </c>
      <c r="B681" s="1" t="s">
        <v>129</v>
      </c>
      <c r="C681" s="1" t="s">
        <v>19</v>
      </c>
      <c r="D681" s="1" t="s">
        <v>20</v>
      </c>
      <c r="E681" s="1" t="s">
        <v>97</v>
      </c>
      <c r="F681" s="6">
        <v>0</v>
      </c>
    </row>
    <row r="682" spans="1:6" x14ac:dyDescent="0.15">
      <c r="A682" t="str">
        <f t="shared" si="10"/>
        <v>GAS-NYMEX=HM FOREIGN CURRENCY</v>
      </c>
      <c r="B682" s="1" t="s">
        <v>130</v>
      </c>
      <c r="C682" s="1" t="s">
        <v>19</v>
      </c>
      <c r="D682" s="1" t="s">
        <v>20</v>
      </c>
      <c r="E682" s="1" t="s">
        <v>97</v>
      </c>
      <c r="F682" s="6">
        <v>0</v>
      </c>
    </row>
    <row r="683" spans="1:6" x14ac:dyDescent="0.15">
      <c r="A683" t="str">
        <f t="shared" si="10"/>
        <v>GAS-PIPE-OPTIONS=HM FOREIGN CURRENCY</v>
      </c>
      <c r="B683" s="1" t="s">
        <v>131</v>
      </c>
      <c r="C683" s="1" t="s">
        <v>19</v>
      </c>
      <c r="D683" s="1" t="s">
        <v>20</v>
      </c>
      <c r="E683" s="1" t="s">
        <v>97</v>
      </c>
      <c r="F683" s="6">
        <v>0</v>
      </c>
    </row>
    <row r="684" spans="1:6" x14ac:dyDescent="0.15">
      <c r="A684" t="str">
        <f t="shared" si="10"/>
        <v>GAS-STORAGE=HM FOREIGN CURRENCY</v>
      </c>
      <c r="B684" s="1" t="s">
        <v>132</v>
      </c>
      <c r="C684" s="1" t="s">
        <v>19</v>
      </c>
      <c r="D684" s="1" t="s">
        <v>20</v>
      </c>
      <c r="E684" s="1" t="s">
        <v>97</v>
      </c>
      <c r="F684" s="6">
        <v>0</v>
      </c>
    </row>
    <row r="685" spans="1:6" x14ac:dyDescent="0.15">
      <c r="A685" t="str">
        <f t="shared" si="10"/>
        <v>GAS-TRANSPORT-EAST=HM FOREIGN CURRENCY</v>
      </c>
      <c r="B685" s="1" t="s">
        <v>133</v>
      </c>
      <c r="C685" s="1" t="s">
        <v>19</v>
      </c>
      <c r="D685" s="1" t="s">
        <v>20</v>
      </c>
      <c r="E685" s="1" t="s">
        <v>97</v>
      </c>
      <c r="F685" s="6">
        <v>0</v>
      </c>
    </row>
    <row r="686" spans="1:6" x14ac:dyDescent="0.15">
      <c r="A686" t="str">
        <f t="shared" si="10"/>
        <v>WEST-MGMT=HM FOREIGN CURRENCY</v>
      </c>
      <c r="B686" s="1" t="s">
        <v>247</v>
      </c>
      <c r="C686" s="1" t="s">
        <v>19</v>
      </c>
      <c r="D686" s="1" t="s">
        <v>20</v>
      </c>
      <c r="E686" s="1" t="s">
        <v>97</v>
      </c>
      <c r="F686" s="6">
        <v>0</v>
      </c>
    </row>
    <row r="687" spans="1:6" x14ac:dyDescent="0.15">
      <c r="A687" t="str">
        <f t="shared" si="10"/>
        <v>GAS-CONSOL-ALL=HM FOREIGN CURRENCY</v>
      </c>
      <c r="B687" s="1" t="s">
        <v>93</v>
      </c>
      <c r="C687" s="1" t="s">
        <v>19</v>
      </c>
      <c r="D687" s="1" t="s">
        <v>20</v>
      </c>
      <c r="E687" s="1" t="s">
        <v>97</v>
      </c>
      <c r="F687" s="6">
        <v>-36900.039999999703</v>
      </c>
    </row>
    <row r="688" spans="1:6" x14ac:dyDescent="0.15">
      <c r="A688" t="str">
        <f t="shared" si="10"/>
        <v>GAS-CONSOL-CAN=HM FOREIGN CURRENCY</v>
      </c>
      <c r="B688" s="1" t="s">
        <v>94</v>
      </c>
      <c r="C688" s="1" t="s">
        <v>19</v>
      </c>
      <c r="D688" s="1" t="s">
        <v>20</v>
      </c>
      <c r="E688" s="1" t="s">
        <v>97</v>
      </c>
      <c r="F688" s="6">
        <v>-28070.039999999699</v>
      </c>
    </row>
    <row r="689" spans="1:6" x14ac:dyDescent="0.15">
      <c r="A689" t="str">
        <f t="shared" si="10"/>
        <v>GAS-CONSOL-US=HM FOREIGN CURRENCY</v>
      </c>
      <c r="B689" s="1" t="s">
        <v>95</v>
      </c>
      <c r="C689" s="1" t="s">
        <v>19</v>
      </c>
      <c r="D689" s="1" t="s">
        <v>20</v>
      </c>
      <c r="E689" s="1" t="s">
        <v>97</v>
      </c>
      <c r="F689" s="6">
        <v>-8830</v>
      </c>
    </row>
    <row r="690" spans="1:6" x14ac:dyDescent="0.15">
      <c r="A690" t="str">
        <f t="shared" si="10"/>
        <v>ARG-FT=HM GAMMA</v>
      </c>
      <c r="B690" s="1" t="s">
        <v>18</v>
      </c>
      <c r="C690" s="1" t="s">
        <v>19</v>
      </c>
      <c r="D690" s="1" t="s">
        <v>20</v>
      </c>
      <c r="E690" s="1" t="s">
        <v>3</v>
      </c>
      <c r="F690" s="6">
        <v>0</v>
      </c>
    </row>
    <row r="691" spans="1:6" x14ac:dyDescent="0.15">
      <c r="A691" t="str">
        <f t="shared" si="10"/>
        <v>AUSTRALIA=HM GAMMA</v>
      </c>
      <c r="B691" s="1" t="s">
        <v>41</v>
      </c>
      <c r="C691" s="1" t="s">
        <v>19</v>
      </c>
      <c r="D691" s="1" t="s">
        <v>20</v>
      </c>
      <c r="E691" s="1" t="s">
        <v>3</v>
      </c>
      <c r="F691" s="6">
        <v>7606.77</v>
      </c>
    </row>
    <row r="692" spans="1:6" x14ac:dyDescent="0.15">
      <c r="A692" t="str">
        <f t="shared" si="10"/>
        <v>BRAZIL-POWER=HM GAMMA</v>
      </c>
      <c r="B692" s="1" t="s">
        <v>48</v>
      </c>
      <c r="C692" s="1" t="s">
        <v>19</v>
      </c>
      <c r="D692" s="1" t="s">
        <v>20</v>
      </c>
      <c r="E692" s="1" t="s">
        <v>3</v>
      </c>
      <c r="F692" s="6">
        <v>13536</v>
      </c>
    </row>
    <row r="693" spans="1:6" x14ac:dyDescent="0.15">
      <c r="A693" t="str">
        <f t="shared" si="10"/>
        <v>BROADBAND=HM GAMMA</v>
      </c>
      <c r="B693" s="1" t="s">
        <v>49</v>
      </c>
      <c r="C693" s="1" t="s">
        <v>19</v>
      </c>
      <c r="D693" s="1" t="s">
        <v>20</v>
      </c>
      <c r="E693" s="1" t="s">
        <v>3</v>
      </c>
      <c r="F693" s="6">
        <v>0</v>
      </c>
    </row>
    <row r="694" spans="1:6" x14ac:dyDescent="0.15">
      <c r="A694" t="str">
        <f t="shared" si="10"/>
        <v>COAL=HM GAMMA</v>
      </c>
      <c r="B694" s="1" t="s">
        <v>53</v>
      </c>
      <c r="C694" s="1" t="s">
        <v>19</v>
      </c>
      <c r="D694" s="1" t="s">
        <v>20</v>
      </c>
      <c r="E694" s="1" t="s">
        <v>3</v>
      </c>
      <c r="F694" s="6">
        <v>-54197.3</v>
      </c>
    </row>
    <row r="695" spans="1:6" x14ac:dyDescent="0.15">
      <c r="A695" t="str">
        <f t="shared" si="10"/>
        <v>CROSS COMM-GAS=HM GAMMA</v>
      </c>
      <c r="B695" s="1" t="s">
        <v>56</v>
      </c>
      <c r="C695" s="1" t="s">
        <v>19</v>
      </c>
      <c r="D695" s="1" t="s">
        <v>20</v>
      </c>
      <c r="E695" s="1" t="s">
        <v>3</v>
      </c>
      <c r="F695" s="6">
        <v>-7561.01</v>
      </c>
    </row>
    <row r="696" spans="1:6" x14ac:dyDescent="0.15">
      <c r="A696" t="str">
        <f t="shared" si="10"/>
        <v>CROSS COMM-POWER=HM GAMMA</v>
      </c>
      <c r="B696" s="1" t="s">
        <v>58</v>
      </c>
      <c r="C696" s="1" t="s">
        <v>19</v>
      </c>
      <c r="D696" s="1" t="s">
        <v>20</v>
      </c>
      <c r="E696" s="1" t="s">
        <v>3</v>
      </c>
      <c r="F696" s="6">
        <v>0</v>
      </c>
    </row>
    <row r="697" spans="1:6" x14ac:dyDescent="0.15">
      <c r="A697" t="str">
        <f t="shared" si="10"/>
        <v>EBS-ADVERTISING=HM GAMMA</v>
      </c>
      <c r="B697" s="1" t="s">
        <v>60</v>
      </c>
      <c r="C697" s="1" t="s">
        <v>19</v>
      </c>
      <c r="D697" s="1" t="s">
        <v>20</v>
      </c>
      <c r="E697" s="1" t="s">
        <v>3</v>
      </c>
      <c r="F697" s="6">
        <v>95592.93</v>
      </c>
    </row>
    <row r="698" spans="1:6" x14ac:dyDescent="0.15">
      <c r="A698" t="str">
        <f t="shared" si="10"/>
        <v>EMISSIONS-IR-HEDGE=HM GAMMA</v>
      </c>
      <c r="B698" s="1" t="s">
        <v>68</v>
      </c>
      <c r="C698" s="1" t="s">
        <v>19</v>
      </c>
      <c r="D698" s="1" t="s">
        <v>20</v>
      </c>
      <c r="E698" s="1" t="s">
        <v>3</v>
      </c>
      <c r="F698" s="6">
        <v>0</v>
      </c>
    </row>
    <row r="699" spans="1:6" x14ac:dyDescent="0.15">
      <c r="A699" t="str">
        <f t="shared" si="10"/>
        <v>ENRONEUR-HEDGES=HM GAMMA</v>
      </c>
      <c r="B699" s="1" t="s">
        <v>69</v>
      </c>
      <c r="C699" s="1" t="s">
        <v>19</v>
      </c>
      <c r="D699" s="1" t="s">
        <v>20</v>
      </c>
      <c r="E699" s="1" t="s">
        <v>3</v>
      </c>
      <c r="F699" s="6">
        <v>0</v>
      </c>
    </row>
    <row r="700" spans="1:6" x14ac:dyDescent="0.15">
      <c r="A700" t="str">
        <f t="shared" si="10"/>
        <v>ENRONEUR-PRIVATE=HM GAMMA</v>
      </c>
      <c r="B700" s="1" t="s">
        <v>71</v>
      </c>
      <c r="C700" s="1" t="s">
        <v>19</v>
      </c>
      <c r="D700" s="1" t="s">
        <v>20</v>
      </c>
      <c r="E700" s="1" t="s">
        <v>3</v>
      </c>
      <c r="F700" s="6">
        <v>0</v>
      </c>
    </row>
    <row r="701" spans="1:6" x14ac:dyDescent="0.15">
      <c r="A701" t="str">
        <f t="shared" si="10"/>
        <v>ENRONEUR-PUBLIC=HM GAMMA</v>
      </c>
      <c r="B701" s="1" t="s">
        <v>72</v>
      </c>
      <c r="C701" s="1" t="s">
        <v>19</v>
      </c>
      <c r="D701" s="1" t="s">
        <v>20</v>
      </c>
      <c r="E701" s="1" t="s">
        <v>3</v>
      </c>
      <c r="F701" s="6">
        <v>0</v>
      </c>
    </row>
    <row r="702" spans="1:6" x14ac:dyDescent="0.15">
      <c r="A702" t="str">
        <f t="shared" si="10"/>
        <v>ESA-GAS-BOLIVIA=HM GAMMA</v>
      </c>
      <c r="B702" s="1" t="s">
        <v>74</v>
      </c>
      <c r="C702" s="1" t="s">
        <v>19</v>
      </c>
      <c r="D702" s="1" t="s">
        <v>20</v>
      </c>
      <c r="E702" s="1" t="s">
        <v>3</v>
      </c>
      <c r="F702" s="6">
        <v>0</v>
      </c>
    </row>
    <row r="703" spans="1:6" x14ac:dyDescent="0.15">
      <c r="A703" t="str">
        <f t="shared" si="10"/>
        <v>ESA-SOCONE GAS=HM GAMMA</v>
      </c>
      <c r="B703" s="1" t="s">
        <v>75</v>
      </c>
      <c r="C703" s="1" t="s">
        <v>19</v>
      </c>
      <c r="D703" s="1" t="s">
        <v>20</v>
      </c>
      <c r="E703" s="1" t="s">
        <v>3</v>
      </c>
      <c r="F703" s="6">
        <v>137078</v>
      </c>
    </row>
    <row r="704" spans="1:6" x14ac:dyDescent="0.15">
      <c r="A704" t="str">
        <f t="shared" si="10"/>
        <v>ESA-TBS CRUDE=HM GAMMA</v>
      </c>
      <c r="B704" s="1" t="s">
        <v>76</v>
      </c>
      <c r="C704" s="1" t="s">
        <v>19</v>
      </c>
      <c r="D704" s="1" t="s">
        <v>20</v>
      </c>
      <c r="E704" s="1" t="s">
        <v>3</v>
      </c>
      <c r="F704" s="6">
        <v>71088</v>
      </c>
    </row>
    <row r="705" spans="1:6" x14ac:dyDescent="0.15">
      <c r="A705" t="str">
        <f t="shared" si="10"/>
        <v>ESA-TBS GAS=HM GAMMA</v>
      </c>
      <c r="B705" s="1" t="s">
        <v>77</v>
      </c>
      <c r="C705" s="1" t="s">
        <v>19</v>
      </c>
      <c r="D705" s="1" t="s">
        <v>20</v>
      </c>
      <c r="E705" s="1" t="s">
        <v>3</v>
      </c>
      <c r="F705" s="6">
        <v>0</v>
      </c>
    </row>
    <row r="706" spans="1:6" x14ac:dyDescent="0.15">
      <c r="A706" t="str">
        <f t="shared" si="10"/>
        <v>EURO-EES-EDG=HM GAMMA</v>
      </c>
      <c r="B706" s="1" t="s">
        <v>79</v>
      </c>
      <c r="C706" s="1" t="s">
        <v>19</v>
      </c>
      <c r="D706" s="1" t="s">
        <v>20</v>
      </c>
      <c r="E706" s="1" t="s">
        <v>3</v>
      </c>
      <c r="F706" s="6">
        <v>0</v>
      </c>
    </row>
    <row r="707" spans="1:6" x14ac:dyDescent="0.15">
      <c r="A707" t="str">
        <f t="shared" ref="A707:A770" si="11">B707&amp;"="&amp;E707</f>
        <v>EURO-EES-EDP=HM GAMMA</v>
      </c>
      <c r="B707" s="1" t="s">
        <v>80</v>
      </c>
      <c r="C707" s="1" t="s">
        <v>19</v>
      </c>
      <c r="D707" s="1" t="s">
        <v>20</v>
      </c>
      <c r="E707" s="1" t="s">
        <v>3</v>
      </c>
      <c r="F707" s="6">
        <v>0</v>
      </c>
    </row>
    <row r="708" spans="1:6" x14ac:dyDescent="0.15">
      <c r="A708" t="str">
        <f t="shared" si="11"/>
        <v>EURO-EES-EES=HM GAMMA</v>
      </c>
      <c r="B708" s="1" t="s">
        <v>81</v>
      </c>
      <c r="C708" s="1" t="s">
        <v>19</v>
      </c>
      <c r="D708" s="1" t="s">
        <v>20</v>
      </c>
      <c r="E708" s="1" t="s">
        <v>3</v>
      </c>
      <c r="F708" s="6">
        <v>0</v>
      </c>
    </row>
    <row r="709" spans="1:6" x14ac:dyDescent="0.15">
      <c r="A709" t="str">
        <f t="shared" si="11"/>
        <v>EUROTRAD-CONT POWER=HM GAMMA</v>
      </c>
      <c r="B709" s="1" t="s">
        <v>83</v>
      </c>
      <c r="C709" s="1" t="s">
        <v>19</v>
      </c>
      <c r="D709" s="1" t="s">
        <v>20</v>
      </c>
      <c r="E709" s="1" t="s">
        <v>3</v>
      </c>
      <c r="F709" s="6">
        <v>-595800.38</v>
      </c>
    </row>
    <row r="710" spans="1:6" x14ac:dyDescent="0.15">
      <c r="A710" t="str">
        <f t="shared" si="11"/>
        <v>EUROTRAD-ENRON CREDIT=HM GAMMA</v>
      </c>
      <c r="B710" s="1" t="s">
        <v>84</v>
      </c>
      <c r="C710" s="1" t="s">
        <v>19</v>
      </c>
      <c r="D710" s="1" t="s">
        <v>20</v>
      </c>
      <c r="E710" s="1" t="s">
        <v>3</v>
      </c>
      <c r="F710" s="6">
        <v>0</v>
      </c>
    </row>
    <row r="711" spans="1:6" x14ac:dyDescent="0.15">
      <c r="A711" t="str">
        <f t="shared" si="11"/>
        <v>EUROTRAD-NOR POWER=HM GAMMA</v>
      </c>
      <c r="B711" s="1" t="s">
        <v>85</v>
      </c>
      <c r="C711" s="1" t="s">
        <v>19</v>
      </c>
      <c r="D711" s="1" t="s">
        <v>20</v>
      </c>
      <c r="E711" s="1" t="s">
        <v>3</v>
      </c>
      <c r="F711" s="6">
        <v>-187634.84</v>
      </c>
    </row>
    <row r="712" spans="1:6" x14ac:dyDescent="0.15">
      <c r="A712" t="str">
        <f t="shared" si="11"/>
        <v>EUROTRAD-SPR OPTION=HM GAMMA</v>
      </c>
      <c r="B712" s="1" t="s">
        <v>86</v>
      </c>
      <c r="C712" s="1" t="s">
        <v>19</v>
      </c>
      <c r="D712" s="1" t="s">
        <v>20</v>
      </c>
      <c r="E712" s="1" t="s">
        <v>3</v>
      </c>
      <c r="F712" s="6">
        <v>-4282734.21</v>
      </c>
    </row>
    <row r="713" spans="1:6" x14ac:dyDescent="0.15">
      <c r="A713" t="str">
        <f t="shared" si="11"/>
        <v>EUROTRAD-UK GAS=HM GAMMA</v>
      </c>
      <c r="B713" s="1" t="s">
        <v>87</v>
      </c>
      <c r="C713" s="1" t="s">
        <v>19</v>
      </c>
      <c r="D713" s="1" t="s">
        <v>20</v>
      </c>
      <c r="E713" s="1" t="s">
        <v>3</v>
      </c>
      <c r="F713" s="6">
        <v>340281.69</v>
      </c>
    </row>
    <row r="714" spans="1:6" x14ac:dyDescent="0.15">
      <c r="A714" t="str">
        <f t="shared" si="11"/>
        <v>EUROTRAD-UK POWER=HM GAMMA</v>
      </c>
      <c r="B714" s="1" t="s">
        <v>88</v>
      </c>
      <c r="C714" s="1" t="s">
        <v>19</v>
      </c>
      <c r="D714" s="1" t="s">
        <v>20</v>
      </c>
      <c r="E714" s="1" t="s">
        <v>3</v>
      </c>
      <c r="F714" s="6">
        <v>-2300872.9700000002</v>
      </c>
    </row>
    <row r="715" spans="1:6" x14ac:dyDescent="0.15">
      <c r="A715" t="str">
        <f t="shared" si="11"/>
        <v>FININST-UK DRIFT=HM GAMMA</v>
      </c>
      <c r="B715" s="1" t="s">
        <v>89</v>
      </c>
      <c r="C715" s="1" t="s">
        <v>19</v>
      </c>
      <c r="D715" s="1" t="s">
        <v>20</v>
      </c>
      <c r="E715" s="1" t="s">
        <v>3</v>
      </c>
      <c r="F715" s="6">
        <v>0</v>
      </c>
    </row>
    <row r="716" spans="1:6" x14ac:dyDescent="0.15">
      <c r="A716" t="str">
        <f t="shared" si="11"/>
        <v>FX=HM GAMMA</v>
      </c>
      <c r="B716" s="1" t="s">
        <v>90</v>
      </c>
      <c r="C716" s="1" t="s">
        <v>19</v>
      </c>
      <c r="D716" s="1" t="s">
        <v>20</v>
      </c>
      <c r="E716" s="1" t="s">
        <v>3</v>
      </c>
      <c r="F716" s="6">
        <v>0</v>
      </c>
    </row>
    <row r="717" spans="1:6" x14ac:dyDescent="0.15">
      <c r="A717" t="str">
        <f t="shared" si="11"/>
        <v>GAS-EXEC-SPEC=HM GAMMA</v>
      </c>
      <c r="B717" s="1" t="s">
        <v>96</v>
      </c>
      <c r="C717" s="1" t="s">
        <v>19</v>
      </c>
      <c r="D717" s="1" t="s">
        <v>20</v>
      </c>
      <c r="E717" s="1" t="s">
        <v>3</v>
      </c>
      <c r="F717" s="6">
        <v>0</v>
      </c>
    </row>
    <row r="718" spans="1:6" x14ac:dyDescent="0.15">
      <c r="A718" t="str">
        <f t="shared" si="11"/>
        <v>GAS-FIRM-CANADA=HM GAMMA</v>
      </c>
      <c r="B718" s="1" t="s">
        <v>106</v>
      </c>
      <c r="C718" s="1" t="s">
        <v>19</v>
      </c>
      <c r="D718" s="1" t="s">
        <v>20</v>
      </c>
      <c r="E718" s="1" t="s">
        <v>3</v>
      </c>
      <c r="F718" s="6">
        <v>1756194.56</v>
      </c>
    </row>
    <row r="719" spans="1:6" x14ac:dyDescent="0.15">
      <c r="A719" t="str">
        <f t="shared" si="11"/>
        <v>GAS-FIRM-CENT=HM GAMMA</v>
      </c>
      <c r="B719" s="1" t="s">
        <v>107</v>
      </c>
      <c r="C719" s="1" t="s">
        <v>19</v>
      </c>
      <c r="D719" s="1" t="s">
        <v>20</v>
      </c>
      <c r="E719" s="1" t="s">
        <v>3</v>
      </c>
      <c r="F719" s="6">
        <v>418023.55</v>
      </c>
    </row>
    <row r="720" spans="1:6" x14ac:dyDescent="0.15">
      <c r="A720" t="str">
        <f t="shared" si="11"/>
        <v>GAS-FIRM-DENVER=HM GAMMA</v>
      </c>
      <c r="B720" s="1" t="s">
        <v>108</v>
      </c>
      <c r="C720" s="1" t="s">
        <v>19</v>
      </c>
      <c r="D720" s="1" t="s">
        <v>20</v>
      </c>
      <c r="E720" s="1" t="s">
        <v>3</v>
      </c>
      <c r="F720" s="6">
        <v>0</v>
      </c>
    </row>
    <row r="721" spans="1:6" x14ac:dyDescent="0.15">
      <c r="A721" t="str">
        <f t="shared" si="11"/>
        <v>GAS-FIRM-EAST=HM GAMMA</v>
      </c>
      <c r="B721" s="1" t="s">
        <v>109</v>
      </c>
      <c r="C721" s="1" t="s">
        <v>19</v>
      </c>
      <c r="D721" s="1" t="s">
        <v>20</v>
      </c>
      <c r="E721" s="1" t="s">
        <v>3</v>
      </c>
      <c r="F721" s="6">
        <v>0.39</v>
      </c>
    </row>
    <row r="722" spans="1:6" x14ac:dyDescent="0.15">
      <c r="A722" t="str">
        <f t="shared" si="11"/>
        <v>GAS-FIRM-GD-OPTION=HM GAMMA</v>
      </c>
      <c r="B722" s="1" t="s">
        <v>110</v>
      </c>
      <c r="C722" s="1" t="s">
        <v>19</v>
      </c>
      <c r="D722" s="1" t="s">
        <v>20</v>
      </c>
      <c r="E722" s="1" t="s">
        <v>3</v>
      </c>
      <c r="F722" s="6">
        <v>0</v>
      </c>
    </row>
    <row r="723" spans="1:6" x14ac:dyDescent="0.15">
      <c r="A723" t="str">
        <f t="shared" si="11"/>
        <v>GAS-FIRM-NWEST=HM GAMMA</v>
      </c>
      <c r="B723" s="1" t="s">
        <v>111</v>
      </c>
      <c r="C723" s="1" t="s">
        <v>19</v>
      </c>
      <c r="D723" s="1" t="s">
        <v>20</v>
      </c>
      <c r="E723" s="1" t="s">
        <v>3</v>
      </c>
      <c r="F723" s="6">
        <v>0</v>
      </c>
    </row>
    <row r="724" spans="1:6" x14ac:dyDescent="0.15">
      <c r="A724" t="str">
        <f t="shared" si="11"/>
        <v>GAS-FIRM-NY=HM GAMMA</v>
      </c>
      <c r="B724" s="1" t="s">
        <v>112</v>
      </c>
      <c r="C724" s="1" t="s">
        <v>19</v>
      </c>
      <c r="D724" s="1" t="s">
        <v>20</v>
      </c>
      <c r="E724" s="1" t="s">
        <v>3</v>
      </c>
      <c r="F724" s="6">
        <v>0</v>
      </c>
    </row>
    <row r="725" spans="1:6" x14ac:dyDescent="0.15">
      <c r="A725" t="str">
        <f t="shared" si="11"/>
        <v>GAS-FIRM-TECH=HM GAMMA</v>
      </c>
      <c r="B725" s="1" t="s">
        <v>113</v>
      </c>
      <c r="C725" s="1" t="s">
        <v>19</v>
      </c>
      <c r="D725" s="1" t="s">
        <v>20</v>
      </c>
      <c r="E725" s="1" t="s">
        <v>3</v>
      </c>
      <c r="F725" s="6">
        <v>0</v>
      </c>
    </row>
    <row r="726" spans="1:6" x14ac:dyDescent="0.15">
      <c r="A726" t="str">
        <f t="shared" si="11"/>
        <v>GAS-FIRM-TX-MCL=HM GAMMA</v>
      </c>
      <c r="B726" s="1" t="s">
        <v>114</v>
      </c>
      <c r="C726" s="1" t="s">
        <v>19</v>
      </c>
      <c r="D726" s="1" t="s">
        <v>20</v>
      </c>
      <c r="E726" s="1" t="s">
        <v>3</v>
      </c>
      <c r="F726" s="6">
        <v>0</v>
      </c>
    </row>
    <row r="727" spans="1:6" x14ac:dyDescent="0.15">
      <c r="A727" t="str">
        <f t="shared" si="11"/>
        <v>GAS-FIRM-TX-RIC=HM GAMMA</v>
      </c>
      <c r="B727" s="1" t="s">
        <v>115</v>
      </c>
      <c r="C727" s="1" t="s">
        <v>19</v>
      </c>
      <c r="D727" s="1" t="s">
        <v>20</v>
      </c>
      <c r="E727" s="1" t="s">
        <v>3</v>
      </c>
      <c r="F727" s="6">
        <v>0</v>
      </c>
    </row>
    <row r="728" spans="1:6" x14ac:dyDescent="0.15">
      <c r="A728" t="str">
        <f t="shared" si="11"/>
        <v>GAS-FIRM-WEST=HM GAMMA</v>
      </c>
      <c r="B728" s="1" t="s">
        <v>116</v>
      </c>
      <c r="C728" s="1" t="s">
        <v>19</v>
      </c>
      <c r="D728" s="1" t="s">
        <v>20</v>
      </c>
      <c r="E728" s="1" t="s">
        <v>3</v>
      </c>
      <c r="F728" s="6">
        <v>0</v>
      </c>
    </row>
    <row r="729" spans="1:6" x14ac:dyDescent="0.15">
      <c r="A729" t="str">
        <f t="shared" si="11"/>
        <v>GAS-GAS-EXEC=HM GAMMA</v>
      </c>
      <c r="B729" s="1" t="s">
        <v>117</v>
      </c>
      <c r="C729" s="1" t="s">
        <v>19</v>
      </c>
      <c r="D729" s="1" t="s">
        <v>20</v>
      </c>
      <c r="E729" s="1" t="s">
        <v>3</v>
      </c>
      <c r="F729" s="6">
        <v>0</v>
      </c>
    </row>
    <row r="730" spans="1:6" x14ac:dyDescent="0.15">
      <c r="A730" t="str">
        <f t="shared" si="11"/>
        <v>GAS-GD-EAST=HM GAMMA</v>
      </c>
      <c r="B730" s="1" t="s">
        <v>118</v>
      </c>
      <c r="C730" s="1" t="s">
        <v>19</v>
      </c>
      <c r="D730" s="1" t="s">
        <v>20</v>
      </c>
      <c r="E730" s="1" t="s">
        <v>3</v>
      </c>
      <c r="F730" s="6">
        <v>0</v>
      </c>
    </row>
    <row r="731" spans="1:6" x14ac:dyDescent="0.15">
      <c r="A731" t="str">
        <f t="shared" si="11"/>
        <v>GAS-GD-HUB=HM GAMMA</v>
      </c>
      <c r="B731" s="1" t="s">
        <v>119</v>
      </c>
      <c r="C731" s="1" t="s">
        <v>19</v>
      </c>
      <c r="D731" s="1" t="s">
        <v>20</v>
      </c>
      <c r="E731" s="1" t="s">
        <v>3</v>
      </c>
      <c r="F731" s="6">
        <v>3230194.51</v>
      </c>
    </row>
    <row r="732" spans="1:6" x14ac:dyDescent="0.15">
      <c r="A732" t="str">
        <f t="shared" si="11"/>
        <v>GAS-GD-TEXAS=HM GAMMA</v>
      </c>
      <c r="B732" s="1" t="s">
        <v>120</v>
      </c>
      <c r="C732" s="1" t="s">
        <v>19</v>
      </c>
      <c r="D732" s="1" t="s">
        <v>20</v>
      </c>
      <c r="E732" s="1" t="s">
        <v>3</v>
      </c>
      <c r="F732" s="6">
        <v>-0.22</v>
      </c>
    </row>
    <row r="733" spans="1:6" x14ac:dyDescent="0.15">
      <c r="A733" t="str">
        <f t="shared" si="11"/>
        <v>GAS-GD-WEST=HM GAMMA</v>
      </c>
      <c r="B733" s="1" t="s">
        <v>121</v>
      </c>
      <c r="C733" s="1" t="s">
        <v>19</v>
      </c>
      <c r="D733" s="1" t="s">
        <v>20</v>
      </c>
      <c r="E733" s="1" t="s">
        <v>3</v>
      </c>
      <c r="F733" s="6">
        <v>0</v>
      </c>
    </row>
    <row r="734" spans="1:6" x14ac:dyDescent="0.15">
      <c r="A734" t="str">
        <f t="shared" si="11"/>
        <v>GAS-IM-CANADA=HM GAMMA</v>
      </c>
      <c r="B734" s="1" t="s">
        <v>122</v>
      </c>
      <c r="C734" s="1" t="s">
        <v>19</v>
      </c>
      <c r="D734" s="1" t="s">
        <v>20</v>
      </c>
      <c r="E734" s="1" t="s">
        <v>3</v>
      </c>
      <c r="F734" s="6">
        <v>0</v>
      </c>
    </row>
    <row r="735" spans="1:6" x14ac:dyDescent="0.15">
      <c r="A735" t="str">
        <f t="shared" si="11"/>
        <v>GAS-IM-CENT=HM GAMMA</v>
      </c>
      <c r="B735" s="1" t="s">
        <v>123</v>
      </c>
      <c r="C735" s="1" t="s">
        <v>19</v>
      </c>
      <c r="D735" s="1" t="s">
        <v>20</v>
      </c>
      <c r="E735" s="1" t="s">
        <v>3</v>
      </c>
      <c r="F735" s="6">
        <v>3797.65</v>
      </c>
    </row>
    <row r="736" spans="1:6" x14ac:dyDescent="0.15">
      <c r="A736" t="str">
        <f t="shared" si="11"/>
        <v>GAS-IM-CHICAGO=HM GAMMA</v>
      </c>
      <c r="B736" s="1" t="s">
        <v>124</v>
      </c>
      <c r="C736" s="1" t="s">
        <v>19</v>
      </c>
      <c r="D736" s="1" t="s">
        <v>20</v>
      </c>
      <c r="E736" s="1" t="s">
        <v>3</v>
      </c>
      <c r="F736" s="6">
        <v>0</v>
      </c>
    </row>
    <row r="737" spans="1:6" x14ac:dyDescent="0.15">
      <c r="A737" t="str">
        <f t="shared" si="11"/>
        <v>GAS-IM-DENVER=HM GAMMA</v>
      </c>
      <c r="B737" s="1" t="s">
        <v>125</v>
      </c>
      <c r="C737" s="1" t="s">
        <v>19</v>
      </c>
      <c r="D737" s="1" t="s">
        <v>20</v>
      </c>
      <c r="E737" s="1" t="s">
        <v>3</v>
      </c>
      <c r="F737" s="6">
        <v>0</v>
      </c>
    </row>
    <row r="738" spans="1:6" x14ac:dyDescent="0.15">
      <c r="A738" t="str">
        <f t="shared" si="11"/>
        <v>GAS-IM-EAST=HM GAMMA</v>
      </c>
      <c r="B738" s="1" t="s">
        <v>126</v>
      </c>
      <c r="C738" s="1" t="s">
        <v>19</v>
      </c>
      <c r="D738" s="1" t="s">
        <v>20</v>
      </c>
      <c r="E738" s="1" t="s">
        <v>3</v>
      </c>
      <c r="F738" s="6">
        <v>-92.58</v>
      </c>
    </row>
    <row r="739" spans="1:6" x14ac:dyDescent="0.15">
      <c r="A739" t="str">
        <f t="shared" si="11"/>
        <v>GAS-IM-TEXAS=HM GAMMA</v>
      </c>
      <c r="B739" s="1" t="s">
        <v>127</v>
      </c>
      <c r="C739" s="1" t="s">
        <v>19</v>
      </c>
      <c r="D739" s="1" t="s">
        <v>20</v>
      </c>
      <c r="E739" s="1" t="s">
        <v>3</v>
      </c>
      <c r="F739" s="6">
        <v>-261.81</v>
      </c>
    </row>
    <row r="740" spans="1:6" x14ac:dyDescent="0.15">
      <c r="A740" t="str">
        <f t="shared" si="11"/>
        <v>GAS-IM-WEST=HM GAMMA</v>
      </c>
      <c r="B740" s="1" t="s">
        <v>128</v>
      </c>
      <c r="C740" s="1" t="s">
        <v>19</v>
      </c>
      <c r="D740" s="1" t="s">
        <v>20</v>
      </c>
      <c r="E740" s="1" t="s">
        <v>3</v>
      </c>
      <c r="F740" s="6">
        <v>0</v>
      </c>
    </row>
    <row r="741" spans="1:6" x14ac:dyDescent="0.15">
      <c r="A741" t="str">
        <f t="shared" si="11"/>
        <v>GAS-MANAGEMENT=HM GAMMA</v>
      </c>
      <c r="B741" s="1" t="s">
        <v>129</v>
      </c>
      <c r="C741" s="1" t="s">
        <v>19</v>
      </c>
      <c r="D741" s="1" t="s">
        <v>20</v>
      </c>
      <c r="E741" s="1" t="s">
        <v>3</v>
      </c>
      <c r="F741" s="6">
        <v>0</v>
      </c>
    </row>
    <row r="742" spans="1:6" x14ac:dyDescent="0.15">
      <c r="A742" t="str">
        <f t="shared" si="11"/>
        <v>GAS-NYMEX=HM GAMMA</v>
      </c>
      <c r="B742" s="1" t="s">
        <v>130</v>
      </c>
      <c r="C742" s="1" t="s">
        <v>19</v>
      </c>
      <c r="D742" s="1" t="s">
        <v>20</v>
      </c>
      <c r="E742" s="1" t="s">
        <v>3</v>
      </c>
      <c r="F742" s="6">
        <v>591245.41</v>
      </c>
    </row>
    <row r="743" spans="1:6" x14ac:dyDescent="0.15">
      <c r="A743" t="str">
        <f t="shared" si="11"/>
        <v>GAS-PIPE-OPTIONS=HM GAMMA</v>
      </c>
      <c r="B743" s="1" t="s">
        <v>131</v>
      </c>
      <c r="C743" s="1" t="s">
        <v>19</v>
      </c>
      <c r="D743" s="1" t="s">
        <v>20</v>
      </c>
      <c r="E743" s="1" t="s">
        <v>3</v>
      </c>
      <c r="F743" s="6">
        <v>-450748.86</v>
      </c>
    </row>
    <row r="744" spans="1:6" x14ac:dyDescent="0.15">
      <c r="A744" t="str">
        <f t="shared" si="11"/>
        <v>GAS-STORAGE=HM GAMMA</v>
      </c>
      <c r="B744" s="1" t="s">
        <v>132</v>
      </c>
      <c r="C744" s="1" t="s">
        <v>19</v>
      </c>
      <c r="D744" s="1" t="s">
        <v>20</v>
      </c>
      <c r="E744" s="1" t="s">
        <v>3</v>
      </c>
      <c r="F744" s="6">
        <v>-112097.32</v>
      </c>
    </row>
    <row r="745" spans="1:6" x14ac:dyDescent="0.15">
      <c r="A745" t="str">
        <f t="shared" si="11"/>
        <v>GAS-TRANSPORT-EAST=HM GAMMA</v>
      </c>
      <c r="B745" s="1" t="s">
        <v>133</v>
      </c>
      <c r="C745" s="1" t="s">
        <v>19</v>
      </c>
      <c r="D745" s="1" t="s">
        <v>20</v>
      </c>
      <c r="E745" s="1" t="s">
        <v>3</v>
      </c>
      <c r="F745" s="6">
        <v>0</v>
      </c>
    </row>
    <row r="746" spans="1:6" x14ac:dyDescent="0.15">
      <c r="A746" t="str">
        <f t="shared" si="11"/>
        <v>GLOB-ACCRUAL=HM GAMMA</v>
      </c>
      <c r="B746" s="1" t="s">
        <v>134</v>
      </c>
      <c r="C746" s="1" t="s">
        <v>19</v>
      </c>
      <c r="D746" s="1" t="s">
        <v>20</v>
      </c>
      <c r="E746" s="1" t="s">
        <v>3</v>
      </c>
      <c r="F746" s="6">
        <v>0</v>
      </c>
    </row>
    <row r="747" spans="1:6" x14ac:dyDescent="0.15">
      <c r="A747" t="str">
        <f t="shared" si="11"/>
        <v>GLOB-ARB=HM GAMMA</v>
      </c>
      <c r="B747" s="1" t="s">
        <v>135</v>
      </c>
      <c r="C747" s="1" t="s">
        <v>19</v>
      </c>
      <c r="D747" s="1" t="s">
        <v>20</v>
      </c>
      <c r="E747" s="1" t="s">
        <v>3</v>
      </c>
      <c r="F747" s="6">
        <v>-28</v>
      </c>
    </row>
    <row r="748" spans="1:6" x14ac:dyDescent="0.15">
      <c r="A748" t="str">
        <f t="shared" si="11"/>
        <v>GLOB-CRUDE OIL=HM GAMMA</v>
      </c>
      <c r="B748" s="1" t="s">
        <v>136</v>
      </c>
      <c r="C748" s="1" t="s">
        <v>19</v>
      </c>
      <c r="D748" s="1" t="s">
        <v>20</v>
      </c>
      <c r="E748" s="1" t="s">
        <v>3</v>
      </c>
      <c r="F748" s="6">
        <v>-33932.94</v>
      </c>
    </row>
    <row r="749" spans="1:6" x14ac:dyDescent="0.15">
      <c r="A749" t="str">
        <f t="shared" si="11"/>
        <v>GLOB-NGL=HM GAMMA</v>
      </c>
      <c r="B749" s="1" t="s">
        <v>137</v>
      </c>
      <c r="C749" s="1" t="s">
        <v>19</v>
      </c>
      <c r="D749" s="1" t="s">
        <v>20</v>
      </c>
      <c r="E749" s="1" t="s">
        <v>3</v>
      </c>
      <c r="F749" s="6">
        <v>3143.12</v>
      </c>
    </row>
    <row r="750" spans="1:6" x14ac:dyDescent="0.15">
      <c r="A750" t="str">
        <f t="shared" si="11"/>
        <v>GLOB-ORIGINATIONS=HM GAMMA</v>
      </c>
      <c r="B750" s="1" t="s">
        <v>138</v>
      </c>
      <c r="C750" s="1" t="s">
        <v>19</v>
      </c>
      <c r="D750" s="1" t="s">
        <v>20</v>
      </c>
      <c r="E750" s="1" t="s">
        <v>3</v>
      </c>
      <c r="F750" s="6">
        <v>0</v>
      </c>
    </row>
    <row r="751" spans="1:6" x14ac:dyDescent="0.15">
      <c r="A751" t="str">
        <f t="shared" si="11"/>
        <v>GLOB-PETCHEMS=HM GAMMA</v>
      </c>
      <c r="B751" s="1" t="s">
        <v>139</v>
      </c>
      <c r="C751" s="1" t="s">
        <v>19</v>
      </c>
      <c r="D751" s="1" t="s">
        <v>20</v>
      </c>
      <c r="E751" s="1" t="s">
        <v>3</v>
      </c>
      <c r="F751" s="6">
        <v>15.38</v>
      </c>
    </row>
    <row r="752" spans="1:6" x14ac:dyDescent="0.15">
      <c r="A752" t="str">
        <f t="shared" si="11"/>
        <v>GLOB-REFINED PRODS=HM GAMMA</v>
      </c>
      <c r="B752" s="1" t="s">
        <v>140</v>
      </c>
      <c r="C752" s="1" t="s">
        <v>19</v>
      </c>
      <c r="D752" s="1" t="s">
        <v>20</v>
      </c>
      <c r="E752" s="1" t="s">
        <v>3</v>
      </c>
      <c r="F752" s="6">
        <v>-9033.83</v>
      </c>
    </row>
    <row r="753" spans="1:6" x14ac:dyDescent="0.15">
      <c r="A753" t="str">
        <f t="shared" si="11"/>
        <v>GLOB-RESIDUAL FUELS=HM GAMMA</v>
      </c>
      <c r="B753" s="1" t="s">
        <v>141</v>
      </c>
      <c r="C753" s="1" t="s">
        <v>19</v>
      </c>
      <c r="D753" s="1" t="s">
        <v>20</v>
      </c>
      <c r="E753" s="1" t="s">
        <v>3</v>
      </c>
      <c r="F753" s="6">
        <v>-13004.93</v>
      </c>
    </row>
    <row r="754" spans="1:6" x14ac:dyDescent="0.15">
      <c r="A754" t="str">
        <f t="shared" si="11"/>
        <v>IR=HM GAMMA</v>
      </c>
      <c r="B754" s="1" t="s">
        <v>151</v>
      </c>
      <c r="C754" s="1" t="s">
        <v>19</v>
      </c>
      <c r="D754" s="1" t="s">
        <v>20</v>
      </c>
      <c r="E754" s="1" t="s">
        <v>3</v>
      </c>
      <c r="F754" s="6">
        <v>0</v>
      </c>
    </row>
    <row r="755" spans="1:6" x14ac:dyDescent="0.15">
      <c r="A755" t="str">
        <f t="shared" si="11"/>
        <v>LUMBER=HM GAMMA</v>
      </c>
      <c r="B755" s="1" t="s">
        <v>152</v>
      </c>
      <c r="C755" s="1" t="s">
        <v>19</v>
      </c>
      <c r="D755" s="1" t="s">
        <v>20</v>
      </c>
      <c r="E755" s="1" t="s">
        <v>3</v>
      </c>
      <c r="F755" s="6">
        <v>0</v>
      </c>
    </row>
    <row r="756" spans="1:6" x14ac:dyDescent="0.15">
      <c r="A756" t="str">
        <f t="shared" si="11"/>
        <v>NOX=HM GAMMA</v>
      </c>
      <c r="B756" s="1" t="s">
        <v>223</v>
      </c>
      <c r="C756" s="1" t="s">
        <v>19</v>
      </c>
      <c r="D756" s="1" t="s">
        <v>20</v>
      </c>
      <c r="E756" s="1" t="s">
        <v>3</v>
      </c>
      <c r="F756" s="6">
        <v>24.87</v>
      </c>
    </row>
    <row r="757" spans="1:6" x14ac:dyDescent="0.15">
      <c r="A757" t="str">
        <f t="shared" si="11"/>
        <v>NOX-INV=HM GAMMA</v>
      </c>
      <c r="B757" s="1" t="s">
        <v>224</v>
      </c>
      <c r="C757" s="1" t="s">
        <v>19</v>
      </c>
      <c r="D757" s="1" t="s">
        <v>20</v>
      </c>
      <c r="E757" s="1" t="s">
        <v>3</v>
      </c>
      <c r="F757" s="6">
        <v>0</v>
      </c>
    </row>
    <row r="758" spans="1:6" x14ac:dyDescent="0.15">
      <c r="A758" t="str">
        <f t="shared" si="11"/>
        <v>ORIG-GAS=HM GAMMA</v>
      </c>
      <c r="B758" s="1" t="s">
        <v>225</v>
      </c>
      <c r="C758" s="1" t="s">
        <v>19</v>
      </c>
      <c r="D758" s="1" t="s">
        <v>20</v>
      </c>
      <c r="E758" s="1" t="s">
        <v>3</v>
      </c>
      <c r="F758" s="6">
        <v>-2556391.65</v>
      </c>
    </row>
    <row r="759" spans="1:6" x14ac:dyDescent="0.15">
      <c r="A759" t="str">
        <f t="shared" si="11"/>
        <v>ORIG-POWER=HM GAMMA</v>
      </c>
      <c r="B759" s="1" t="s">
        <v>227</v>
      </c>
      <c r="C759" s="1" t="s">
        <v>19</v>
      </c>
      <c r="D759" s="1" t="s">
        <v>20</v>
      </c>
      <c r="E759" s="1" t="s">
        <v>3</v>
      </c>
      <c r="F759" s="6">
        <v>-4470369.07</v>
      </c>
    </row>
    <row r="760" spans="1:6" x14ac:dyDescent="0.15">
      <c r="A760" t="str">
        <f t="shared" si="11"/>
        <v>ORIG-SPR OPTION=HM GAMMA</v>
      </c>
      <c r="B760" s="1" t="s">
        <v>228</v>
      </c>
      <c r="C760" s="1" t="s">
        <v>19</v>
      </c>
      <c r="D760" s="1" t="s">
        <v>20</v>
      </c>
      <c r="E760" s="1" t="s">
        <v>3</v>
      </c>
      <c r="F760" s="6">
        <v>0</v>
      </c>
    </row>
    <row r="761" spans="1:6" x14ac:dyDescent="0.15">
      <c r="A761" t="str">
        <f t="shared" si="11"/>
        <v>OTHER-EUROPE=HM GAMMA</v>
      </c>
      <c r="B761" s="1" t="s">
        <v>230</v>
      </c>
      <c r="C761" s="1" t="s">
        <v>19</v>
      </c>
      <c r="D761" s="1" t="s">
        <v>20</v>
      </c>
      <c r="E761" s="1" t="s">
        <v>3</v>
      </c>
      <c r="F761" s="6">
        <v>0</v>
      </c>
    </row>
    <row r="762" spans="1:6" x14ac:dyDescent="0.15">
      <c r="A762" t="str">
        <f t="shared" si="11"/>
        <v>PAPER=HM GAMMA</v>
      </c>
      <c r="B762" s="1" t="s">
        <v>231</v>
      </c>
      <c r="C762" s="1" t="s">
        <v>19</v>
      </c>
      <c r="D762" s="1" t="s">
        <v>20</v>
      </c>
      <c r="E762" s="1" t="s">
        <v>3</v>
      </c>
      <c r="F762" s="6">
        <v>25992</v>
      </c>
    </row>
    <row r="763" spans="1:6" x14ac:dyDescent="0.15">
      <c r="A763" t="str">
        <f t="shared" si="11"/>
        <v>POWER-EAST=HM GAMMA</v>
      </c>
      <c r="B763" s="1" t="s">
        <v>235</v>
      </c>
      <c r="C763" s="1" t="s">
        <v>19</v>
      </c>
      <c r="D763" s="1" t="s">
        <v>20</v>
      </c>
      <c r="E763" s="1" t="s">
        <v>3</v>
      </c>
      <c r="F763" s="6">
        <v>-293791.88</v>
      </c>
    </row>
    <row r="764" spans="1:6" x14ac:dyDescent="0.15">
      <c r="A764" t="str">
        <f t="shared" si="11"/>
        <v>POWER-GENCO=HM GAMMA</v>
      </c>
      <c r="B764" s="1" t="s">
        <v>236</v>
      </c>
      <c r="C764" s="1" t="s">
        <v>19</v>
      </c>
      <c r="D764" s="1" t="s">
        <v>20</v>
      </c>
      <c r="E764" s="1" t="s">
        <v>3</v>
      </c>
      <c r="F764" s="6">
        <v>0</v>
      </c>
    </row>
    <row r="765" spans="1:6" x14ac:dyDescent="0.15">
      <c r="A765" t="str">
        <f t="shared" si="11"/>
        <v>POWER-WEST=HM GAMMA</v>
      </c>
      <c r="B765" s="1" t="s">
        <v>237</v>
      </c>
      <c r="C765" s="1" t="s">
        <v>19</v>
      </c>
      <c r="D765" s="1" t="s">
        <v>20</v>
      </c>
      <c r="E765" s="1" t="s">
        <v>3</v>
      </c>
      <c r="F765" s="6">
        <v>-1762778</v>
      </c>
    </row>
    <row r="766" spans="1:6" x14ac:dyDescent="0.15">
      <c r="A766" t="str">
        <f t="shared" si="11"/>
        <v>SO2=HM GAMMA</v>
      </c>
      <c r="B766" s="1" t="s">
        <v>238</v>
      </c>
      <c r="C766" s="1" t="s">
        <v>19</v>
      </c>
      <c r="D766" s="1" t="s">
        <v>20</v>
      </c>
      <c r="E766" s="1" t="s">
        <v>3</v>
      </c>
      <c r="F766" s="6">
        <v>5039.2299999999996</v>
      </c>
    </row>
    <row r="767" spans="1:6" x14ac:dyDescent="0.15">
      <c r="A767" t="str">
        <f t="shared" si="11"/>
        <v>SO2-INV=HM GAMMA</v>
      </c>
      <c r="B767" s="1" t="s">
        <v>239</v>
      </c>
      <c r="C767" s="1" t="s">
        <v>19</v>
      </c>
      <c r="D767" s="1" t="s">
        <v>20</v>
      </c>
      <c r="E767" s="1" t="s">
        <v>3</v>
      </c>
      <c r="F767" s="6">
        <v>0</v>
      </c>
    </row>
    <row r="768" spans="1:6" x14ac:dyDescent="0.15">
      <c r="A768" t="str">
        <f t="shared" si="11"/>
        <v>UKGAS-JBLOCKFIN=HM GAMMA</v>
      </c>
      <c r="B768" s="1" t="s">
        <v>244</v>
      </c>
      <c r="C768" s="1" t="s">
        <v>19</v>
      </c>
      <c r="D768" s="1" t="s">
        <v>20</v>
      </c>
      <c r="E768" s="1" t="s">
        <v>3</v>
      </c>
      <c r="F768" s="6">
        <v>0</v>
      </c>
    </row>
    <row r="769" spans="1:6" x14ac:dyDescent="0.15">
      <c r="A769" t="str">
        <f t="shared" si="11"/>
        <v>WEATHER=HM GAMMA</v>
      </c>
      <c r="B769" s="1" t="s">
        <v>246</v>
      </c>
      <c r="C769" s="1" t="s">
        <v>19</v>
      </c>
      <c r="D769" s="1" t="s">
        <v>20</v>
      </c>
      <c r="E769" s="1" t="s">
        <v>3</v>
      </c>
      <c r="F769" s="6">
        <v>-42250</v>
      </c>
    </row>
    <row r="770" spans="1:6" x14ac:dyDescent="0.15">
      <c r="A770" t="str">
        <f t="shared" si="11"/>
        <v>WEST-MGMT=HM GAMMA</v>
      </c>
      <c r="B770" s="1" t="s">
        <v>247</v>
      </c>
      <c r="C770" s="1" t="s">
        <v>19</v>
      </c>
      <c r="D770" s="1" t="s">
        <v>20</v>
      </c>
      <c r="E770" s="1" t="s">
        <v>3</v>
      </c>
      <c r="F770" s="6">
        <v>0</v>
      </c>
    </row>
    <row r="771" spans="1:6" x14ac:dyDescent="0.15">
      <c r="A771" t="str">
        <f t="shared" ref="A771:A834" si="12">B771&amp;"="&amp;E771</f>
        <v>CROSS COMM=HM GAMMA</v>
      </c>
      <c r="B771" s="1" t="s">
        <v>55</v>
      </c>
      <c r="C771" s="1" t="s">
        <v>19</v>
      </c>
      <c r="D771" s="1" t="s">
        <v>20</v>
      </c>
      <c r="E771" s="1" t="s">
        <v>3</v>
      </c>
      <c r="F771" s="6">
        <v>-7561.01</v>
      </c>
    </row>
    <row r="772" spans="1:6" x14ac:dyDescent="0.15">
      <c r="A772" t="str">
        <f t="shared" si="12"/>
        <v>EES EUROPE=HM GAMMA</v>
      </c>
      <c r="B772" s="1" t="s">
        <v>248</v>
      </c>
      <c r="C772" s="1" t="s">
        <v>19</v>
      </c>
      <c r="D772" s="1" t="s">
        <v>20</v>
      </c>
      <c r="E772" s="1" t="s">
        <v>3</v>
      </c>
      <c r="F772" s="6">
        <v>0</v>
      </c>
    </row>
    <row r="773" spans="1:6" x14ac:dyDescent="0.15">
      <c r="A773" t="str">
        <f t="shared" si="12"/>
        <v>EMISSIONS=HM GAMMA</v>
      </c>
      <c r="B773" s="1" t="s">
        <v>67</v>
      </c>
      <c r="C773" s="1" t="s">
        <v>19</v>
      </c>
      <c r="D773" s="1" t="s">
        <v>20</v>
      </c>
      <c r="E773" s="1" t="s">
        <v>3</v>
      </c>
      <c r="F773" s="6">
        <v>5064.1000000000004</v>
      </c>
    </row>
    <row r="774" spans="1:6" x14ac:dyDescent="0.15">
      <c r="A774" t="str">
        <f t="shared" si="12"/>
        <v>ENRON EUROPE=HM GAMMA</v>
      </c>
      <c r="B774" s="1" t="s">
        <v>249</v>
      </c>
      <c r="C774" s="1" t="s">
        <v>19</v>
      </c>
      <c r="D774" s="1" t="s">
        <v>20</v>
      </c>
      <c r="E774" s="1" t="s">
        <v>3</v>
      </c>
      <c r="F774" s="6">
        <v>0</v>
      </c>
    </row>
    <row r="775" spans="1:6" x14ac:dyDescent="0.15">
      <c r="A775" t="str">
        <f t="shared" si="12"/>
        <v>EUROPEAN TRADING=HM GAMMA</v>
      </c>
      <c r="B775" s="1" t="s">
        <v>250</v>
      </c>
      <c r="C775" s="1" t="s">
        <v>19</v>
      </c>
      <c r="D775" s="1" t="s">
        <v>20</v>
      </c>
      <c r="E775" s="1" t="s">
        <v>3</v>
      </c>
      <c r="F775" s="6">
        <v>-7026760.71</v>
      </c>
    </row>
    <row r="776" spans="1:6" x14ac:dyDescent="0.15">
      <c r="A776" t="str">
        <f t="shared" si="12"/>
        <v>FINANCIAL TRADING=HM GAMMA</v>
      </c>
      <c r="B776" s="1" t="s">
        <v>251</v>
      </c>
      <c r="C776" s="1" t="s">
        <v>19</v>
      </c>
      <c r="D776" s="1" t="s">
        <v>20</v>
      </c>
      <c r="E776" s="1" t="s">
        <v>3</v>
      </c>
      <c r="F776" s="6">
        <v>0</v>
      </c>
    </row>
    <row r="777" spans="1:6" x14ac:dyDescent="0.15">
      <c r="A777" t="str">
        <f t="shared" si="12"/>
        <v>GAS-CONSOL-ALL=HM GAMMA</v>
      </c>
      <c r="B777" s="1" t="s">
        <v>93</v>
      </c>
      <c r="C777" s="1" t="s">
        <v>19</v>
      </c>
      <c r="D777" s="1" t="s">
        <v>20</v>
      </c>
      <c r="E777" s="1" t="s">
        <v>3</v>
      </c>
      <c r="F777" s="6">
        <v>5436255.2800000003</v>
      </c>
    </row>
    <row r="778" spans="1:6" x14ac:dyDescent="0.15">
      <c r="A778" t="str">
        <f t="shared" si="12"/>
        <v>GAS-CONSOL-CAN=HM GAMMA</v>
      </c>
      <c r="B778" s="1" t="s">
        <v>94</v>
      </c>
      <c r="C778" s="1" t="s">
        <v>19</v>
      </c>
      <c r="D778" s="1" t="s">
        <v>20</v>
      </c>
      <c r="E778" s="1" t="s">
        <v>3</v>
      </c>
      <c r="F778" s="6">
        <v>1756194.56</v>
      </c>
    </row>
    <row r="779" spans="1:6" x14ac:dyDescent="0.15">
      <c r="A779" t="str">
        <f t="shared" si="12"/>
        <v>GAS-CONSOL-US=HM GAMMA</v>
      </c>
      <c r="B779" s="1" t="s">
        <v>95</v>
      </c>
      <c r="C779" s="1" t="s">
        <v>19</v>
      </c>
      <c r="D779" s="1" t="s">
        <v>20</v>
      </c>
      <c r="E779" s="1" t="s">
        <v>3</v>
      </c>
      <c r="F779" s="6">
        <v>3680060.72</v>
      </c>
    </row>
    <row r="780" spans="1:6" x14ac:dyDescent="0.15">
      <c r="A780" t="str">
        <f t="shared" si="12"/>
        <v>POWER=HM GAMMA</v>
      </c>
      <c r="B780" s="1" t="s">
        <v>232</v>
      </c>
      <c r="C780" s="1" t="s">
        <v>19</v>
      </c>
      <c r="D780" s="1" t="s">
        <v>20</v>
      </c>
      <c r="E780" s="1" t="s">
        <v>3</v>
      </c>
      <c r="F780" s="6">
        <v>-2056569.88</v>
      </c>
    </row>
    <row r="781" spans="1:6" x14ac:dyDescent="0.15">
      <c r="A781" t="str">
        <f t="shared" si="12"/>
        <v>POWER EAST &amp; GENCO=HM GAMMA</v>
      </c>
      <c r="B781" s="1" t="s">
        <v>233</v>
      </c>
      <c r="C781" s="1" t="s">
        <v>19</v>
      </c>
      <c r="D781" s="1" t="s">
        <v>20</v>
      </c>
      <c r="E781" s="1" t="s">
        <v>3</v>
      </c>
      <c r="F781" s="6">
        <v>-293791.88</v>
      </c>
    </row>
    <row r="782" spans="1:6" x14ac:dyDescent="0.15">
      <c r="A782" t="str">
        <f t="shared" si="12"/>
        <v>SOUTHERN CONE GAS=HM GAMMA</v>
      </c>
      <c r="B782" s="1" t="s">
        <v>242</v>
      </c>
      <c r="C782" s="1" t="s">
        <v>19</v>
      </c>
      <c r="D782" s="1" t="s">
        <v>20</v>
      </c>
      <c r="E782" s="1" t="s">
        <v>3</v>
      </c>
      <c r="F782" s="6">
        <v>137078</v>
      </c>
    </row>
    <row r="783" spans="1:6" x14ac:dyDescent="0.15">
      <c r="A783" t="str">
        <f t="shared" si="12"/>
        <v>SOUTHERN CONE POWER=HM GAMMA</v>
      </c>
      <c r="B783" s="1" t="s">
        <v>243</v>
      </c>
      <c r="C783" s="1" t="s">
        <v>19</v>
      </c>
      <c r="D783" s="1" t="s">
        <v>20</v>
      </c>
      <c r="E783" s="1" t="s">
        <v>3</v>
      </c>
      <c r="F783" s="6">
        <v>13536</v>
      </c>
    </row>
    <row r="784" spans="1:6" x14ac:dyDescent="0.15">
      <c r="A784" t="str">
        <f t="shared" si="12"/>
        <v>GAS-EXEC-SPEC=HM GAS DAILY PRICE</v>
      </c>
      <c r="B784" s="1" t="s">
        <v>96</v>
      </c>
      <c r="C784" s="1" t="s">
        <v>19</v>
      </c>
      <c r="D784" s="1" t="s">
        <v>20</v>
      </c>
      <c r="E784" s="1" t="s">
        <v>98</v>
      </c>
      <c r="F784" s="6">
        <v>0</v>
      </c>
    </row>
    <row r="785" spans="1:6" x14ac:dyDescent="0.15">
      <c r="A785" t="str">
        <f t="shared" si="12"/>
        <v>GAS-FIRM-CANADA=HM GAS DAILY PRICE</v>
      </c>
      <c r="B785" s="1" t="s">
        <v>106</v>
      </c>
      <c r="C785" s="1" t="s">
        <v>19</v>
      </c>
      <c r="D785" s="1" t="s">
        <v>20</v>
      </c>
      <c r="E785" s="1" t="s">
        <v>98</v>
      </c>
      <c r="F785" s="6">
        <v>0</v>
      </c>
    </row>
    <row r="786" spans="1:6" x14ac:dyDescent="0.15">
      <c r="A786" t="str">
        <f t="shared" si="12"/>
        <v>GAS-FIRM-CENT=HM GAS DAILY PRICE</v>
      </c>
      <c r="B786" s="1" t="s">
        <v>107</v>
      </c>
      <c r="C786" s="1" t="s">
        <v>19</v>
      </c>
      <c r="D786" s="1" t="s">
        <v>20</v>
      </c>
      <c r="E786" s="1" t="s">
        <v>98</v>
      </c>
      <c r="F786" s="6">
        <v>0</v>
      </c>
    </row>
    <row r="787" spans="1:6" x14ac:dyDescent="0.15">
      <c r="A787" t="str">
        <f t="shared" si="12"/>
        <v>GAS-FIRM-DENVER=HM GAS DAILY PRICE</v>
      </c>
      <c r="B787" s="1" t="s">
        <v>108</v>
      </c>
      <c r="C787" s="1" t="s">
        <v>19</v>
      </c>
      <c r="D787" s="1" t="s">
        <v>20</v>
      </c>
      <c r="E787" s="1" t="s">
        <v>98</v>
      </c>
      <c r="F787" s="6">
        <v>7009250.4400000004</v>
      </c>
    </row>
    <row r="788" spans="1:6" x14ac:dyDescent="0.15">
      <c r="A788" t="str">
        <f t="shared" si="12"/>
        <v>GAS-FIRM-EAST=HM GAS DAILY PRICE</v>
      </c>
      <c r="B788" s="1" t="s">
        <v>109</v>
      </c>
      <c r="C788" s="1" t="s">
        <v>19</v>
      </c>
      <c r="D788" s="1" t="s">
        <v>20</v>
      </c>
      <c r="E788" s="1" t="s">
        <v>98</v>
      </c>
      <c r="F788" s="6">
        <v>0</v>
      </c>
    </row>
    <row r="789" spans="1:6" x14ac:dyDescent="0.15">
      <c r="A789" t="str">
        <f t="shared" si="12"/>
        <v>GAS-FIRM-GD-OPTION=HM GAS DAILY PRICE</v>
      </c>
      <c r="B789" s="1" t="s">
        <v>110</v>
      </c>
      <c r="C789" s="1" t="s">
        <v>19</v>
      </c>
      <c r="D789" s="1" t="s">
        <v>20</v>
      </c>
      <c r="E789" s="1" t="s">
        <v>98</v>
      </c>
      <c r="F789" s="6">
        <v>0</v>
      </c>
    </row>
    <row r="790" spans="1:6" x14ac:dyDescent="0.15">
      <c r="A790" t="str">
        <f t="shared" si="12"/>
        <v>GAS-FIRM-NWEST=HM GAS DAILY PRICE</v>
      </c>
      <c r="B790" s="1" t="s">
        <v>111</v>
      </c>
      <c r="C790" s="1" t="s">
        <v>19</v>
      </c>
      <c r="D790" s="1" t="s">
        <v>20</v>
      </c>
      <c r="E790" s="1" t="s">
        <v>98</v>
      </c>
      <c r="F790" s="6">
        <v>0</v>
      </c>
    </row>
    <row r="791" spans="1:6" x14ac:dyDescent="0.15">
      <c r="A791" t="str">
        <f t="shared" si="12"/>
        <v>GAS-FIRM-NY=HM GAS DAILY PRICE</v>
      </c>
      <c r="B791" s="1" t="s">
        <v>112</v>
      </c>
      <c r="C791" s="1" t="s">
        <v>19</v>
      </c>
      <c r="D791" s="1" t="s">
        <v>20</v>
      </c>
      <c r="E791" s="1" t="s">
        <v>98</v>
      </c>
      <c r="F791" s="6">
        <v>0</v>
      </c>
    </row>
    <row r="792" spans="1:6" x14ac:dyDescent="0.15">
      <c r="A792" t="str">
        <f t="shared" si="12"/>
        <v>GAS-FIRM-TECH=HM GAS DAILY PRICE</v>
      </c>
      <c r="B792" s="1" t="s">
        <v>113</v>
      </c>
      <c r="C792" s="1" t="s">
        <v>19</v>
      </c>
      <c r="D792" s="1" t="s">
        <v>20</v>
      </c>
      <c r="E792" s="1" t="s">
        <v>98</v>
      </c>
      <c r="F792" s="6">
        <v>0</v>
      </c>
    </row>
    <row r="793" spans="1:6" x14ac:dyDescent="0.15">
      <c r="A793" t="str">
        <f t="shared" si="12"/>
        <v>GAS-FIRM-TX-MCL=HM GAS DAILY PRICE</v>
      </c>
      <c r="B793" s="1" t="s">
        <v>114</v>
      </c>
      <c r="C793" s="1" t="s">
        <v>19</v>
      </c>
      <c r="D793" s="1" t="s">
        <v>20</v>
      </c>
      <c r="E793" s="1" t="s">
        <v>98</v>
      </c>
      <c r="F793" s="6">
        <v>94165.4</v>
      </c>
    </row>
    <row r="794" spans="1:6" x14ac:dyDescent="0.15">
      <c r="A794" t="str">
        <f t="shared" si="12"/>
        <v>GAS-FIRM-TX-RIC=HM GAS DAILY PRICE</v>
      </c>
      <c r="B794" s="1" t="s">
        <v>115</v>
      </c>
      <c r="C794" s="1" t="s">
        <v>19</v>
      </c>
      <c r="D794" s="1" t="s">
        <v>20</v>
      </c>
      <c r="E794" s="1" t="s">
        <v>98</v>
      </c>
      <c r="F794" s="6">
        <v>17850</v>
      </c>
    </row>
    <row r="795" spans="1:6" x14ac:dyDescent="0.15">
      <c r="A795" t="str">
        <f t="shared" si="12"/>
        <v>GAS-FIRM-WEST=HM GAS DAILY PRICE</v>
      </c>
      <c r="B795" s="1" t="s">
        <v>116</v>
      </c>
      <c r="C795" s="1" t="s">
        <v>19</v>
      </c>
      <c r="D795" s="1" t="s">
        <v>20</v>
      </c>
      <c r="E795" s="1" t="s">
        <v>98</v>
      </c>
      <c r="F795" s="6">
        <v>0</v>
      </c>
    </row>
    <row r="796" spans="1:6" x14ac:dyDescent="0.15">
      <c r="A796" t="str">
        <f t="shared" si="12"/>
        <v>GAS-GAS-EXEC=HM GAS DAILY PRICE</v>
      </c>
      <c r="B796" s="1" t="s">
        <v>117</v>
      </c>
      <c r="C796" s="1" t="s">
        <v>19</v>
      </c>
      <c r="D796" s="1" t="s">
        <v>20</v>
      </c>
      <c r="E796" s="1" t="s">
        <v>98</v>
      </c>
      <c r="F796" s="6">
        <v>0</v>
      </c>
    </row>
    <row r="797" spans="1:6" x14ac:dyDescent="0.15">
      <c r="A797" t="str">
        <f t="shared" si="12"/>
        <v>GAS-GD-EAST=HM GAS DAILY PRICE</v>
      </c>
      <c r="B797" s="1" t="s">
        <v>118</v>
      </c>
      <c r="C797" s="1" t="s">
        <v>19</v>
      </c>
      <c r="D797" s="1" t="s">
        <v>20</v>
      </c>
      <c r="E797" s="1" t="s">
        <v>98</v>
      </c>
      <c r="F797" s="6">
        <v>821307.3</v>
      </c>
    </row>
    <row r="798" spans="1:6" x14ac:dyDescent="0.15">
      <c r="A798" t="str">
        <f t="shared" si="12"/>
        <v>GAS-GD-HUB=HM GAS DAILY PRICE</v>
      </c>
      <c r="B798" s="1" t="s">
        <v>119</v>
      </c>
      <c r="C798" s="1" t="s">
        <v>19</v>
      </c>
      <c r="D798" s="1" t="s">
        <v>20</v>
      </c>
      <c r="E798" s="1" t="s">
        <v>98</v>
      </c>
      <c r="F798" s="6">
        <v>1592525.75</v>
      </c>
    </row>
    <row r="799" spans="1:6" x14ac:dyDescent="0.15">
      <c r="A799" t="str">
        <f t="shared" si="12"/>
        <v>GAS-GD-TEXAS=HM GAS DAILY PRICE</v>
      </c>
      <c r="B799" s="1" t="s">
        <v>120</v>
      </c>
      <c r="C799" s="1" t="s">
        <v>19</v>
      </c>
      <c r="D799" s="1" t="s">
        <v>20</v>
      </c>
      <c r="E799" s="1" t="s">
        <v>98</v>
      </c>
      <c r="F799" s="6">
        <v>3822958.9</v>
      </c>
    </row>
    <row r="800" spans="1:6" x14ac:dyDescent="0.15">
      <c r="A800" t="str">
        <f t="shared" si="12"/>
        <v>GAS-GD-WEST=HM GAS DAILY PRICE</v>
      </c>
      <c r="B800" s="1" t="s">
        <v>121</v>
      </c>
      <c r="C800" s="1" t="s">
        <v>19</v>
      </c>
      <c r="D800" s="1" t="s">
        <v>20</v>
      </c>
      <c r="E800" s="1" t="s">
        <v>98</v>
      </c>
      <c r="F800" s="6">
        <v>0</v>
      </c>
    </row>
    <row r="801" spans="1:6" x14ac:dyDescent="0.15">
      <c r="A801" t="str">
        <f t="shared" si="12"/>
        <v>GAS-IM-CANADA=HM GAS DAILY PRICE</v>
      </c>
      <c r="B801" s="1" t="s">
        <v>122</v>
      </c>
      <c r="C801" s="1" t="s">
        <v>19</v>
      </c>
      <c r="D801" s="1" t="s">
        <v>20</v>
      </c>
      <c r="E801" s="1" t="s">
        <v>98</v>
      </c>
      <c r="F801" s="6">
        <v>1143649.6299999999</v>
      </c>
    </row>
    <row r="802" spans="1:6" x14ac:dyDescent="0.15">
      <c r="A802" t="str">
        <f t="shared" si="12"/>
        <v>GAS-IM-CENT=HM GAS DAILY PRICE</v>
      </c>
      <c r="B802" s="1" t="s">
        <v>123</v>
      </c>
      <c r="C802" s="1" t="s">
        <v>19</v>
      </c>
      <c r="D802" s="1" t="s">
        <v>20</v>
      </c>
      <c r="E802" s="1" t="s">
        <v>98</v>
      </c>
      <c r="F802" s="6">
        <v>2662009.75</v>
      </c>
    </row>
    <row r="803" spans="1:6" x14ac:dyDescent="0.15">
      <c r="A803" t="str">
        <f t="shared" si="12"/>
        <v>GAS-IM-CHICAGO=HM GAS DAILY PRICE</v>
      </c>
      <c r="B803" s="1" t="s">
        <v>124</v>
      </c>
      <c r="C803" s="1" t="s">
        <v>19</v>
      </c>
      <c r="D803" s="1" t="s">
        <v>20</v>
      </c>
      <c r="E803" s="1" t="s">
        <v>98</v>
      </c>
      <c r="F803" s="6">
        <v>0</v>
      </c>
    </row>
    <row r="804" spans="1:6" x14ac:dyDescent="0.15">
      <c r="A804" t="str">
        <f t="shared" si="12"/>
        <v>GAS-IM-DENVER=HM GAS DAILY PRICE</v>
      </c>
      <c r="B804" s="1" t="s">
        <v>125</v>
      </c>
      <c r="C804" s="1" t="s">
        <v>19</v>
      </c>
      <c r="D804" s="1" t="s">
        <v>20</v>
      </c>
      <c r="E804" s="1" t="s">
        <v>98</v>
      </c>
      <c r="F804" s="6">
        <v>0</v>
      </c>
    </row>
    <row r="805" spans="1:6" x14ac:dyDescent="0.15">
      <c r="A805" t="str">
        <f t="shared" si="12"/>
        <v>GAS-IM-EAST=HM GAS DAILY PRICE</v>
      </c>
      <c r="B805" s="1" t="s">
        <v>126</v>
      </c>
      <c r="C805" s="1" t="s">
        <v>19</v>
      </c>
      <c r="D805" s="1" t="s">
        <v>20</v>
      </c>
      <c r="E805" s="1" t="s">
        <v>98</v>
      </c>
      <c r="F805" s="6">
        <v>-2408240.33</v>
      </c>
    </row>
    <row r="806" spans="1:6" x14ac:dyDescent="0.15">
      <c r="A806" t="str">
        <f t="shared" si="12"/>
        <v>GAS-IM-TEXAS=HM GAS DAILY PRICE</v>
      </c>
      <c r="B806" s="1" t="s">
        <v>127</v>
      </c>
      <c r="C806" s="1" t="s">
        <v>19</v>
      </c>
      <c r="D806" s="1" t="s">
        <v>20</v>
      </c>
      <c r="E806" s="1" t="s">
        <v>98</v>
      </c>
      <c r="F806" s="6">
        <v>-820697</v>
      </c>
    </row>
    <row r="807" spans="1:6" x14ac:dyDescent="0.15">
      <c r="A807" t="str">
        <f t="shared" si="12"/>
        <v>GAS-IM-WEST=HM GAS DAILY PRICE</v>
      </c>
      <c r="B807" s="1" t="s">
        <v>128</v>
      </c>
      <c r="C807" s="1" t="s">
        <v>19</v>
      </c>
      <c r="D807" s="1" t="s">
        <v>20</v>
      </c>
      <c r="E807" s="1" t="s">
        <v>98</v>
      </c>
      <c r="F807" s="6">
        <v>0</v>
      </c>
    </row>
    <row r="808" spans="1:6" x14ac:dyDescent="0.15">
      <c r="A808" t="str">
        <f t="shared" si="12"/>
        <v>GAS-MANAGEMENT=HM GAS DAILY PRICE</v>
      </c>
      <c r="B808" s="1" t="s">
        <v>129</v>
      </c>
      <c r="C808" s="1" t="s">
        <v>19</v>
      </c>
      <c r="D808" s="1" t="s">
        <v>20</v>
      </c>
      <c r="E808" s="1" t="s">
        <v>98</v>
      </c>
      <c r="F808" s="6">
        <v>0</v>
      </c>
    </row>
    <row r="809" spans="1:6" x14ac:dyDescent="0.15">
      <c r="A809" t="str">
        <f t="shared" si="12"/>
        <v>GAS-NYMEX=HM GAS DAILY PRICE</v>
      </c>
      <c r="B809" s="1" t="s">
        <v>130</v>
      </c>
      <c r="C809" s="1" t="s">
        <v>19</v>
      </c>
      <c r="D809" s="1" t="s">
        <v>20</v>
      </c>
      <c r="E809" s="1" t="s">
        <v>98</v>
      </c>
      <c r="F809" s="6">
        <v>0</v>
      </c>
    </row>
    <row r="810" spans="1:6" x14ac:dyDescent="0.15">
      <c r="A810" t="str">
        <f t="shared" si="12"/>
        <v>GAS-PIPE-OPTIONS=HM GAS DAILY PRICE</v>
      </c>
      <c r="B810" s="1" t="s">
        <v>131</v>
      </c>
      <c r="C810" s="1" t="s">
        <v>19</v>
      </c>
      <c r="D810" s="1" t="s">
        <v>20</v>
      </c>
      <c r="E810" s="1" t="s">
        <v>98</v>
      </c>
      <c r="F810" s="6">
        <v>0</v>
      </c>
    </row>
    <row r="811" spans="1:6" x14ac:dyDescent="0.15">
      <c r="A811" t="str">
        <f t="shared" si="12"/>
        <v>GAS-STORAGE=HM GAS DAILY PRICE</v>
      </c>
      <c r="B811" s="1" t="s">
        <v>132</v>
      </c>
      <c r="C811" s="1" t="s">
        <v>19</v>
      </c>
      <c r="D811" s="1" t="s">
        <v>20</v>
      </c>
      <c r="E811" s="1" t="s">
        <v>98</v>
      </c>
      <c r="F811" s="6">
        <v>0</v>
      </c>
    </row>
    <row r="812" spans="1:6" x14ac:dyDescent="0.15">
      <c r="A812" t="str">
        <f t="shared" si="12"/>
        <v>GAS-TRANSPORT-EAST=HM GAS DAILY PRICE</v>
      </c>
      <c r="B812" s="1" t="s">
        <v>133</v>
      </c>
      <c r="C812" s="1" t="s">
        <v>19</v>
      </c>
      <c r="D812" s="1" t="s">
        <v>20</v>
      </c>
      <c r="E812" s="1" t="s">
        <v>98</v>
      </c>
      <c r="F812" s="6">
        <v>0</v>
      </c>
    </row>
    <row r="813" spans="1:6" x14ac:dyDescent="0.15">
      <c r="A813" t="str">
        <f t="shared" si="12"/>
        <v>WEST-MGMT=HM GAS DAILY PRICE</v>
      </c>
      <c r="B813" s="1" t="s">
        <v>247</v>
      </c>
      <c r="C813" s="1" t="s">
        <v>19</v>
      </c>
      <c r="D813" s="1" t="s">
        <v>20</v>
      </c>
      <c r="E813" s="1" t="s">
        <v>98</v>
      </c>
      <c r="F813" s="6">
        <v>0</v>
      </c>
    </row>
    <row r="814" spans="1:6" x14ac:dyDescent="0.15">
      <c r="A814" t="str">
        <f t="shared" si="12"/>
        <v>GAS-CONSOL-ALL=HM GAS DAILY PRICE</v>
      </c>
      <c r="B814" s="1" t="s">
        <v>93</v>
      </c>
      <c r="C814" s="1" t="s">
        <v>19</v>
      </c>
      <c r="D814" s="1" t="s">
        <v>20</v>
      </c>
      <c r="E814" s="1" t="s">
        <v>98</v>
      </c>
      <c r="F814" s="6">
        <v>13934779.84</v>
      </c>
    </row>
    <row r="815" spans="1:6" x14ac:dyDescent="0.15">
      <c r="A815" t="str">
        <f t="shared" si="12"/>
        <v>GAS-CONSOL-CAN=HM GAS DAILY PRICE</v>
      </c>
      <c r="B815" s="1" t="s">
        <v>94</v>
      </c>
      <c r="C815" s="1" t="s">
        <v>19</v>
      </c>
      <c r="D815" s="1" t="s">
        <v>20</v>
      </c>
      <c r="E815" s="1" t="s">
        <v>98</v>
      </c>
      <c r="F815" s="6">
        <v>1143649.6299999999</v>
      </c>
    </row>
    <row r="816" spans="1:6" x14ac:dyDescent="0.15">
      <c r="A816" t="str">
        <f t="shared" si="12"/>
        <v>GAS-CONSOL-US=HM GAS DAILY PRICE</v>
      </c>
      <c r="B816" s="1" t="s">
        <v>95</v>
      </c>
      <c r="C816" s="1" t="s">
        <v>19</v>
      </c>
      <c r="D816" s="1" t="s">
        <v>20</v>
      </c>
      <c r="E816" s="1" t="s">
        <v>98</v>
      </c>
      <c r="F816" s="6">
        <v>12791130.210000001</v>
      </c>
    </row>
    <row r="817" spans="1:6" x14ac:dyDescent="0.15">
      <c r="A817" t="str">
        <f t="shared" si="12"/>
        <v>ENRONEUR-HEDGES=HM HIGHER ORDER TERMS</v>
      </c>
      <c r="B817" s="1" t="s">
        <v>69</v>
      </c>
      <c r="C817" s="1" t="s">
        <v>19</v>
      </c>
      <c r="D817" s="1" t="s">
        <v>20</v>
      </c>
      <c r="E817" s="1" t="s">
        <v>70</v>
      </c>
      <c r="F817" s="6">
        <v>0</v>
      </c>
    </row>
    <row r="818" spans="1:6" x14ac:dyDescent="0.15">
      <c r="A818" t="str">
        <f t="shared" si="12"/>
        <v>ENRONEUR-PRIVATE=HM HIGHER ORDER TERMS</v>
      </c>
      <c r="B818" s="1" t="s">
        <v>71</v>
      </c>
      <c r="C818" s="1" t="s">
        <v>19</v>
      </c>
      <c r="D818" s="1" t="s">
        <v>20</v>
      </c>
      <c r="E818" s="1" t="s">
        <v>70</v>
      </c>
      <c r="F818" s="6">
        <v>0</v>
      </c>
    </row>
    <row r="819" spans="1:6" x14ac:dyDescent="0.15">
      <c r="A819" t="str">
        <f t="shared" si="12"/>
        <v>ENRONEUR-PUBLIC=HM HIGHER ORDER TERMS</v>
      </c>
      <c r="B819" s="1" t="s">
        <v>72</v>
      </c>
      <c r="C819" s="1" t="s">
        <v>19</v>
      </c>
      <c r="D819" s="1" t="s">
        <v>20</v>
      </c>
      <c r="E819" s="1" t="s">
        <v>70</v>
      </c>
      <c r="F819" s="6">
        <v>0</v>
      </c>
    </row>
    <row r="820" spans="1:6" x14ac:dyDescent="0.15">
      <c r="A820" t="str">
        <f t="shared" si="12"/>
        <v>EURO-EES-EDG=HM HIGHER ORDER TERMS</v>
      </c>
      <c r="B820" s="1" t="s">
        <v>79</v>
      </c>
      <c r="C820" s="1" t="s">
        <v>19</v>
      </c>
      <c r="D820" s="1" t="s">
        <v>20</v>
      </c>
      <c r="E820" s="1" t="s">
        <v>70</v>
      </c>
      <c r="F820" s="6">
        <v>-595.24</v>
      </c>
    </row>
    <row r="821" spans="1:6" x14ac:dyDescent="0.15">
      <c r="A821" t="str">
        <f t="shared" si="12"/>
        <v>EURO-EES-EDP=HM HIGHER ORDER TERMS</v>
      </c>
      <c r="B821" s="1" t="s">
        <v>80</v>
      </c>
      <c r="C821" s="1" t="s">
        <v>19</v>
      </c>
      <c r="D821" s="1" t="s">
        <v>20</v>
      </c>
      <c r="E821" s="1" t="s">
        <v>70</v>
      </c>
      <c r="F821" s="6">
        <v>0</v>
      </c>
    </row>
    <row r="822" spans="1:6" x14ac:dyDescent="0.15">
      <c r="A822" t="str">
        <f t="shared" si="12"/>
        <v>EURO-EES-EES=HM HIGHER ORDER TERMS</v>
      </c>
      <c r="B822" s="1" t="s">
        <v>81</v>
      </c>
      <c r="C822" s="1" t="s">
        <v>19</v>
      </c>
      <c r="D822" s="1" t="s">
        <v>20</v>
      </c>
      <c r="E822" s="1" t="s">
        <v>70</v>
      </c>
      <c r="F822" s="6">
        <v>0</v>
      </c>
    </row>
    <row r="823" spans="1:6" x14ac:dyDescent="0.15">
      <c r="A823" t="str">
        <f t="shared" si="12"/>
        <v>EUROTRAD-CONT POWER=HM HIGHER ORDER TERMS</v>
      </c>
      <c r="B823" s="1" t="s">
        <v>83</v>
      </c>
      <c r="C823" s="1" t="s">
        <v>19</v>
      </c>
      <c r="D823" s="1" t="s">
        <v>20</v>
      </c>
      <c r="E823" s="1" t="s">
        <v>70</v>
      </c>
      <c r="F823" s="6">
        <v>221310.95</v>
      </c>
    </row>
    <row r="824" spans="1:6" x14ac:dyDescent="0.15">
      <c r="A824" t="str">
        <f t="shared" si="12"/>
        <v>EUROTRAD-ENRON CREDIT=HM HIGHER ORDER TERMS</v>
      </c>
      <c r="B824" s="1" t="s">
        <v>84</v>
      </c>
      <c r="C824" s="1" t="s">
        <v>19</v>
      </c>
      <c r="D824" s="1" t="s">
        <v>20</v>
      </c>
      <c r="E824" s="1" t="s">
        <v>70</v>
      </c>
      <c r="F824" s="6">
        <v>6322.54</v>
      </c>
    </row>
    <row r="825" spans="1:6" x14ac:dyDescent="0.15">
      <c r="A825" t="str">
        <f t="shared" si="12"/>
        <v>EUROTRAD-NOR POWER=HM HIGHER ORDER TERMS</v>
      </c>
      <c r="B825" s="1" t="s">
        <v>85</v>
      </c>
      <c r="C825" s="1" t="s">
        <v>19</v>
      </c>
      <c r="D825" s="1" t="s">
        <v>20</v>
      </c>
      <c r="E825" s="1" t="s">
        <v>70</v>
      </c>
      <c r="F825" s="6">
        <v>-75063.06</v>
      </c>
    </row>
    <row r="826" spans="1:6" x14ac:dyDescent="0.15">
      <c r="A826" t="str">
        <f t="shared" si="12"/>
        <v>EUROTRAD-SPR OPTION=HM HIGHER ORDER TERMS</v>
      </c>
      <c r="B826" s="1" t="s">
        <v>86</v>
      </c>
      <c r="C826" s="1" t="s">
        <v>19</v>
      </c>
      <c r="D826" s="1" t="s">
        <v>20</v>
      </c>
      <c r="E826" s="1" t="s">
        <v>70</v>
      </c>
      <c r="F826" s="6">
        <v>-269147.40999999997</v>
      </c>
    </row>
    <row r="827" spans="1:6" x14ac:dyDescent="0.15">
      <c r="A827" t="str">
        <f t="shared" si="12"/>
        <v>EUROTRAD-UK GAS=HM HIGHER ORDER TERMS</v>
      </c>
      <c r="B827" s="1" t="s">
        <v>87</v>
      </c>
      <c r="C827" s="1" t="s">
        <v>19</v>
      </c>
      <c r="D827" s="1" t="s">
        <v>20</v>
      </c>
      <c r="E827" s="1" t="s">
        <v>70</v>
      </c>
      <c r="F827" s="6">
        <v>27960.959999999999</v>
      </c>
    </row>
    <row r="828" spans="1:6" x14ac:dyDescent="0.15">
      <c r="A828" t="str">
        <f t="shared" si="12"/>
        <v>EUROTRAD-UK POWER=HM HIGHER ORDER TERMS</v>
      </c>
      <c r="B828" s="1" t="s">
        <v>88</v>
      </c>
      <c r="C828" s="1" t="s">
        <v>19</v>
      </c>
      <c r="D828" s="1" t="s">
        <v>20</v>
      </c>
      <c r="E828" s="1" t="s">
        <v>70</v>
      </c>
      <c r="F828" s="6">
        <v>-693454.92</v>
      </c>
    </row>
    <row r="829" spans="1:6" x14ac:dyDescent="0.15">
      <c r="A829" t="str">
        <f t="shared" si="12"/>
        <v>FININST-UK DRIFT=HM HIGHER ORDER TERMS</v>
      </c>
      <c r="B829" s="1" t="s">
        <v>89</v>
      </c>
      <c r="C829" s="1" t="s">
        <v>19</v>
      </c>
      <c r="D829" s="1" t="s">
        <v>20</v>
      </c>
      <c r="E829" s="1" t="s">
        <v>70</v>
      </c>
      <c r="F829" s="6">
        <v>0</v>
      </c>
    </row>
    <row r="830" spans="1:6" x14ac:dyDescent="0.15">
      <c r="A830" t="str">
        <f t="shared" si="12"/>
        <v>GLOB-ACCRUAL=HM HIGHER ORDER TERMS</v>
      </c>
      <c r="B830" s="1" t="s">
        <v>134</v>
      </c>
      <c r="C830" s="1" t="s">
        <v>19</v>
      </c>
      <c r="D830" s="1" t="s">
        <v>20</v>
      </c>
      <c r="E830" s="1" t="s">
        <v>70</v>
      </c>
      <c r="F830" s="6">
        <v>0</v>
      </c>
    </row>
    <row r="831" spans="1:6" x14ac:dyDescent="0.15">
      <c r="A831" t="str">
        <f t="shared" si="12"/>
        <v>GLOB-ARB=HM HIGHER ORDER TERMS</v>
      </c>
      <c r="B831" s="1" t="s">
        <v>135</v>
      </c>
      <c r="C831" s="1" t="s">
        <v>19</v>
      </c>
      <c r="D831" s="1" t="s">
        <v>20</v>
      </c>
      <c r="E831" s="1" t="s">
        <v>70</v>
      </c>
      <c r="F831" s="6">
        <v>0</v>
      </c>
    </row>
    <row r="832" spans="1:6" x14ac:dyDescent="0.15">
      <c r="A832" t="str">
        <f t="shared" si="12"/>
        <v>GLOB-CRUDE OIL=HM HIGHER ORDER TERMS</v>
      </c>
      <c r="B832" s="1" t="s">
        <v>136</v>
      </c>
      <c r="C832" s="1" t="s">
        <v>19</v>
      </c>
      <c r="D832" s="1" t="s">
        <v>20</v>
      </c>
      <c r="E832" s="1" t="s">
        <v>70</v>
      </c>
      <c r="F832" s="6">
        <v>0</v>
      </c>
    </row>
    <row r="833" spans="1:6" x14ac:dyDescent="0.15">
      <c r="A833" t="str">
        <f t="shared" si="12"/>
        <v>GLOB-NGL=HM HIGHER ORDER TERMS</v>
      </c>
      <c r="B833" s="1" t="s">
        <v>137</v>
      </c>
      <c r="C833" s="1" t="s">
        <v>19</v>
      </c>
      <c r="D833" s="1" t="s">
        <v>20</v>
      </c>
      <c r="E833" s="1" t="s">
        <v>70</v>
      </c>
      <c r="F833" s="6">
        <v>0</v>
      </c>
    </row>
    <row r="834" spans="1:6" x14ac:dyDescent="0.15">
      <c r="A834" t="str">
        <f t="shared" si="12"/>
        <v>GLOB-ORIGINATIONS=HM HIGHER ORDER TERMS</v>
      </c>
      <c r="B834" s="1" t="s">
        <v>138</v>
      </c>
      <c r="C834" s="1" t="s">
        <v>19</v>
      </c>
      <c r="D834" s="1" t="s">
        <v>20</v>
      </c>
      <c r="E834" s="1" t="s">
        <v>70</v>
      </c>
      <c r="F834" s="6">
        <v>0</v>
      </c>
    </row>
    <row r="835" spans="1:6" x14ac:dyDescent="0.15">
      <c r="A835" t="str">
        <f t="shared" ref="A835:A898" si="13">B835&amp;"="&amp;E835</f>
        <v>GLOB-PETCHEMS=HM HIGHER ORDER TERMS</v>
      </c>
      <c r="B835" s="1" t="s">
        <v>139</v>
      </c>
      <c r="C835" s="1" t="s">
        <v>19</v>
      </c>
      <c r="D835" s="1" t="s">
        <v>20</v>
      </c>
      <c r="E835" s="1" t="s">
        <v>70</v>
      </c>
      <c r="F835" s="6">
        <v>0</v>
      </c>
    </row>
    <row r="836" spans="1:6" x14ac:dyDescent="0.15">
      <c r="A836" t="str">
        <f t="shared" si="13"/>
        <v>GLOB-REFINED PRODS=HM HIGHER ORDER TERMS</v>
      </c>
      <c r="B836" s="1" t="s">
        <v>140</v>
      </c>
      <c r="C836" s="1" t="s">
        <v>19</v>
      </c>
      <c r="D836" s="1" t="s">
        <v>20</v>
      </c>
      <c r="E836" s="1" t="s">
        <v>70</v>
      </c>
      <c r="F836" s="6">
        <v>0</v>
      </c>
    </row>
    <row r="837" spans="1:6" x14ac:dyDescent="0.15">
      <c r="A837" t="str">
        <f t="shared" si="13"/>
        <v>GLOB-RESIDUAL FUELS=HM HIGHER ORDER TERMS</v>
      </c>
      <c r="B837" s="1" t="s">
        <v>141</v>
      </c>
      <c r="C837" s="1" t="s">
        <v>19</v>
      </c>
      <c r="D837" s="1" t="s">
        <v>20</v>
      </c>
      <c r="E837" s="1" t="s">
        <v>70</v>
      </c>
      <c r="F837" s="6">
        <v>0</v>
      </c>
    </row>
    <row r="838" spans="1:6" x14ac:dyDescent="0.15">
      <c r="A838" t="str">
        <f t="shared" si="13"/>
        <v>ORIG-GAS=HM HIGHER ORDER TERMS</v>
      </c>
      <c r="B838" s="1" t="s">
        <v>225</v>
      </c>
      <c r="C838" s="1" t="s">
        <v>19</v>
      </c>
      <c r="D838" s="1" t="s">
        <v>20</v>
      </c>
      <c r="E838" s="1" t="s">
        <v>70</v>
      </c>
      <c r="F838" s="6">
        <v>-438043.94</v>
      </c>
    </row>
    <row r="839" spans="1:6" x14ac:dyDescent="0.15">
      <c r="A839" t="str">
        <f t="shared" si="13"/>
        <v>ORIG-POWER=HM HIGHER ORDER TERMS</v>
      </c>
      <c r="B839" s="1" t="s">
        <v>227</v>
      </c>
      <c r="C839" s="1" t="s">
        <v>19</v>
      </c>
      <c r="D839" s="1" t="s">
        <v>20</v>
      </c>
      <c r="E839" s="1" t="s">
        <v>70</v>
      </c>
      <c r="F839" s="6">
        <v>-351234.37</v>
      </c>
    </row>
    <row r="840" spans="1:6" x14ac:dyDescent="0.15">
      <c r="A840" t="str">
        <f t="shared" si="13"/>
        <v>ORIG-SPR OPTION=HM HIGHER ORDER TERMS</v>
      </c>
      <c r="B840" s="1" t="s">
        <v>228</v>
      </c>
      <c r="C840" s="1" t="s">
        <v>19</v>
      </c>
      <c r="D840" s="1" t="s">
        <v>20</v>
      </c>
      <c r="E840" s="1" t="s">
        <v>70</v>
      </c>
      <c r="F840" s="6">
        <v>7023.9</v>
      </c>
    </row>
    <row r="841" spans="1:6" x14ac:dyDescent="0.15">
      <c r="A841" t="str">
        <f t="shared" si="13"/>
        <v>OTHER-EUROPE=HM HIGHER ORDER TERMS</v>
      </c>
      <c r="B841" s="1" t="s">
        <v>230</v>
      </c>
      <c r="C841" s="1" t="s">
        <v>19</v>
      </c>
      <c r="D841" s="1" t="s">
        <v>20</v>
      </c>
      <c r="E841" s="1" t="s">
        <v>70</v>
      </c>
      <c r="F841" s="6">
        <v>-183.44</v>
      </c>
    </row>
    <row r="842" spans="1:6" x14ac:dyDescent="0.15">
      <c r="A842" t="str">
        <f t="shared" si="13"/>
        <v>UKGAS-JBLOCKFIN=HM HIGHER ORDER TERMS</v>
      </c>
      <c r="B842" s="1" t="s">
        <v>244</v>
      </c>
      <c r="C842" s="1" t="s">
        <v>19</v>
      </c>
      <c r="D842" s="1" t="s">
        <v>20</v>
      </c>
      <c r="E842" s="1" t="s">
        <v>70</v>
      </c>
      <c r="F842" s="6">
        <v>0</v>
      </c>
    </row>
    <row r="843" spans="1:6" x14ac:dyDescent="0.15">
      <c r="A843" t="str">
        <f t="shared" si="13"/>
        <v>EES EUROPE=HM HIGHER ORDER TERMS</v>
      </c>
      <c r="B843" s="1" t="s">
        <v>248</v>
      </c>
      <c r="C843" s="1" t="s">
        <v>19</v>
      </c>
      <c r="D843" s="1" t="s">
        <v>20</v>
      </c>
      <c r="E843" s="1" t="s">
        <v>70</v>
      </c>
      <c r="F843" s="6">
        <v>-595.24</v>
      </c>
    </row>
    <row r="844" spans="1:6" x14ac:dyDescent="0.15">
      <c r="A844" t="str">
        <f t="shared" si="13"/>
        <v>ENRON EUROPE=HM HIGHER ORDER TERMS</v>
      </c>
      <c r="B844" s="1" t="s">
        <v>249</v>
      </c>
      <c r="C844" s="1" t="s">
        <v>19</v>
      </c>
      <c r="D844" s="1" t="s">
        <v>20</v>
      </c>
      <c r="E844" s="1" t="s">
        <v>70</v>
      </c>
      <c r="F844" s="6">
        <v>0</v>
      </c>
    </row>
    <row r="845" spans="1:6" x14ac:dyDescent="0.15">
      <c r="A845" t="str">
        <f t="shared" si="13"/>
        <v>EUROPEAN TRADING=HM HIGHER ORDER TERMS</v>
      </c>
      <c r="B845" s="1" t="s">
        <v>250</v>
      </c>
      <c r="C845" s="1" t="s">
        <v>19</v>
      </c>
      <c r="D845" s="1" t="s">
        <v>20</v>
      </c>
      <c r="E845" s="1" t="s">
        <v>70</v>
      </c>
      <c r="F845" s="6">
        <v>-788393.48</v>
      </c>
    </row>
    <row r="846" spans="1:6" x14ac:dyDescent="0.15">
      <c r="A846" t="str">
        <f t="shared" si="13"/>
        <v>FINANCIAL TRADING=HM HIGHER ORDER TERMS</v>
      </c>
      <c r="B846" s="1" t="s">
        <v>251</v>
      </c>
      <c r="C846" s="1" t="s">
        <v>19</v>
      </c>
      <c r="D846" s="1" t="s">
        <v>20</v>
      </c>
      <c r="E846" s="1" t="s">
        <v>70</v>
      </c>
      <c r="F846" s="6">
        <v>0</v>
      </c>
    </row>
    <row r="847" spans="1:6" x14ac:dyDescent="0.15">
      <c r="A847" t="str">
        <f t="shared" si="13"/>
        <v>ARG-FT=HM NEW DEALS</v>
      </c>
      <c r="B847" s="1" t="s">
        <v>18</v>
      </c>
      <c r="C847" s="1" t="s">
        <v>19</v>
      </c>
      <c r="D847" s="1" t="s">
        <v>20</v>
      </c>
      <c r="E847" s="1" t="s">
        <v>0</v>
      </c>
      <c r="F847" s="6">
        <v>0</v>
      </c>
    </row>
    <row r="848" spans="1:6" x14ac:dyDescent="0.15">
      <c r="A848" t="str">
        <f t="shared" si="13"/>
        <v>AUSTRALIA=HM NEW DEALS</v>
      </c>
      <c r="B848" s="1" t="s">
        <v>41</v>
      </c>
      <c r="C848" s="1" t="s">
        <v>19</v>
      </c>
      <c r="D848" s="1" t="s">
        <v>20</v>
      </c>
      <c r="E848" s="1" t="s">
        <v>0</v>
      </c>
      <c r="F848" s="6">
        <v>263991.99</v>
      </c>
    </row>
    <row r="849" spans="1:6" x14ac:dyDescent="0.15">
      <c r="A849" t="str">
        <f t="shared" si="13"/>
        <v>BRAZIL-POWER=HM NEW DEALS</v>
      </c>
      <c r="B849" s="1" t="s">
        <v>48</v>
      </c>
      <c r="C849" s="1" t="s">
        <v>19</v>
      </c>
      <c r="D849" s="1" t="s">
        <v>20</v>
      </c>
      <c r="E849" s="1" t="s">
        <v>0</v>
      </c>
      <c r="F849" s="6">
        <v>-4602</v>
      </c>
    </row>
    <row r="850" spans="1:6" x14ac:dyDescent="0.15">
      <c r="A850" t="str">
        <f t="shared" si="13"/>
        <v>BROADBAND=HM NEW DEALS</v>
      </c>
      <c r="B850" s="1" t="s">
        <v>49</v>
      </c>
      <c r="C850" s="1" t="s">
        <v>19</v>
      </c>
      <c r="D850" s="1" t="s">
        <v>20</v>
      </c>
      <c r="E850" s="1" t="s">
        <v>0</v>
      </c>
      <c r="F850" s="6">
        <v>14885.52</v>
      </c>
    </row>
    <row r="851" spans="1:6" x14ac:dyDescent="0.15">
      <c r="A851" t="str">
        <f t="shared" si="13"/>
        <v>COAL=HM NEW DEALS</v>
      </c>
      <c r="B851" s="1" t="s">
        <v>53</v>
      </c>
      <c r="C851" s="1" t="s">
        <v>19</v>
      </c>
      <c r="D851" s="1" t="s">
        <v>20</v>
      </c>
      <c r="E851" s="1" t="s">
        <v>0</v>
      </c>
      <c r="F851" s="6">
        <v>2246900.58</v>
      </c>
    </row>
    <row r="852" spans="1:6" x14ac:dyDescent="0.15">
      <c r="A852" t="str">
        <f t="shared" si="13"/>
        <v>CROSS COMM-GAS=HM NEW DEALS</v>
      </c>
      <c r="B852" s="1" t="s">
        <v>56</v>
      </c>
      <c r="C852" s="1" t="s">
        <v>19</v>
      </c>
      <c r="D852" s="1" t="s">
        <v>20</v>
      </c>
      <c r="E852" s="1" t="s">
        <v>0</v>
      </c>
      <c r="F852" s="6">
        <v>-1577176.88</v>
      </c>
    </row>
    <row r="853" spans="1:6" x14ac:dyDescent="0.15">
      <c r="A853" t="str">
        <f t="shared" si="13"/>
        <v>CROSS COMM-POWER=HM NEW DEALS</v>
      </c>
      <c r="B853" s="1" t="s">
        <v>58</v>
      </c>
      <c r="C853" s="1" t="s">
        <v>19</v>
      </c>
      <c r="D853" s="1" t="s">
        <v>20</v>
      </c>
      <c r="E853" s="1" t="s">
        <v>0</v>
      </c>
      <c r="F853" s="6">
        <v>-133425.07</v>
      </c>
    </row>
    <row r="854" spans="1:6" x14ac:dyDescent="0.15">
      <c r="A854" t="str">
        <f t="shared" si="13"/>
        <v>EBS-ADVERTISING=HM NEW DEALS</v>
      </c>
      <c r="B854" s="1" t="s">
        <v>60</v>
      </c>
      <c r="C854" s="1" t="s">
        <v>19</v>
      </c>
      <c r="D854" s="1" t="s">
        <v>20</v>
      </c>
      <c r="E854" s="1" t="s">
        <v>0</v>
      </c>
      <c r="F854" s="6">
        <v>0</v>
      </c>
    </row>
    <row r="855" spans="1:6" x14ac:dyDescent="0.15">
      <c r="A855" t="str">
        <f t="shared" si="13"/>
        <v>EMISSIONS-IR-HEDGE=HM NEW DEALS</v>
      </c>
      <c r="B855" s="1" t="s">
        <v>68</v>
      </c>
      <c r="C855" s="1" t="s">
        <v>19</v>
      </c>
      <c r="D855" s="1" t="s">
        <v>20</v>
      </c>
      <c r="E855" s="1" t="s">
        <v>0</v>
      </c>
      <c r="F855" s="6">
        <v>0</v>
      </c>
    </row>
    <row r="856" spans="1:6" x14ac:dyDescent="0.15">
      <c r="A856" t="str">
        <f t="shared" si="13"/>
        <v>ENRONEUR-HEDGES=HM NEW DEALS</v>
      </c>
      <c r="B856" s="1" t="s">
        <v>69</v>
      </c>
      <c r="C856" s="1" t="s">
        <v>19</v>
      </c>
      <c r="D856" s="1" t="s">
        <v>20</v>
      </c>
      <c r="E856" s="1" t="s">
        <v>0</v>
      </c>
      <c r="F856" s="6">
        <v>0</v>
      </c>
    </row>
    <row r="857" spans="1:6" x14ac:dyDescent="0.15">
      <c r="A857" t="str">
        <f t="shared" si="13"/>
        <v>ENRONEUR-PRIVATE=HM NEW DEALS</v>
      </c>
      <c r="B857" s="1" t="s">
        <v>71</v>
      </c>
      <c r="C857" s="1" t="s">
        <v>19</v>
      </c>
      <c r="D857" s="1" t="s">
        <v>20</v>
      </c>
      <c r="E857" s="1" t="s">
        <v>0</v>
      </c>
      <c r="F857" s="6">
        <v>0</v>
      </c>
    </row>
    <row r="858" spans="1:6" x14ac:dyDescent="0.15">
      <c r="A858" t="str">
        <f t="shared" si="13"/>
        <v>ENRONEUR-PUBLIC=HM NEW DEALS</v>
      </c>
      <c r="B858" s="1" t="s">
        <v>72</v>
      </c>
      <c r="C858" s="1" t="s">
        <v>19</v>
      </c>
      <c r="D858" s="1" t="s">
        <v>20</v>
      </c>
      <c r="E858" s="1" t="s">
        <v>0</v>
      </c>
      <c r="F858" s="6">
        <v>0</v>
      </c>
    </row>
    <row r="859" spans="1:6" x14ac:dyDescent="0.15">
      <c r="A859" t="str">
        <f t="shared" si="13"/>
        <v>ESA-GAS-BOLIVIA=HM NEW DEALS</v>
      </c>
      <c r="B859" s="1" t="s">
        <v>74</v>
      </c>
      <c r="C859" s="1" t="s">
        <v>19</v>
      </c>
      <c r="D859" s="1" t="s">
        <v>20</v>
      </c>
      <c r="E859" s="1" t="s">
        <v>0</v>
      </c>
      <c r="F859" s="6">
        <v>0</v>
      </c>
    </row>
    <row r="860" spans="1:6" x14ac:dyDescent="0.15">
      <c r="A860" t="str">
        <f t="shared" si="13"/>
        <v>ESA-SOCONE GAS=HM NEW DEALS</v>
      </c>
      <c r="B860" s="1" t="s">
        <v>75</v>
      </c>
      <c r="C860" s="1" t="s">
        <v>19</v>
      </c>
      <c r="D860" s="1" t="s">
        <v>20</v>
      </c>
      <c r="E860" s="1" t="s">
        <v>0</v>
      </c>
      <c r="F860" s="6">
        <v>0</v>
      </c>
    </row>
    <row r="861" spans="1:6" x14ac:dyDescent="0.15">
      <c r="A861" t="str">
        <f t="shared" si="13"/>
        <v>ESA-TBS CRUDE=HM NEW DEALS</v>
      </c>
      <c r="B861" s="1" t="s">
        <v>76</v>
      </c>
      <c r="C861" s="1" t="s">
        <v>19</v>
      </c>
      <c r="D861" s="1" t="s">
        <v>20</v>
      </c>
      <c r="E861" s="1" t="s">
        <v>0</v>
      </c>
      <c r="F861" s="6">
        <v>0</v>
      </c>
    </row>
    <row r="862" spans="1:6" x14ac:dyDescent="0.15">
      <c r="A862" t="str">
        <f t="shared" si="13"/>
        <v>ESA-TBS GAS=HM NEW DEALS</v>
      </c>
      <c r="B862" s="1" t="s">
        <v>77</v>
      </c>
      <c r="C862" s="1" t="s">
        <v>19</v>
      </c>
      <c r="D862" s="1" t="s">
        <v>20</v>
      </c>
      <c r="E862" s="1" t="s">
        <v>0</v>
      </c>
      <c r="F862" s="6">
        <v>0</v>
      </c>
    </row>
    <row r="863" spans="1:6" x14ac:dyDescent="0.15">
      <c r="A863" t="str">
        <f t="shared" si="13"/>
        <v>EURO-EES-EDG=HM NEW DEALS</v>
      </c>
      <c r="B863" s="1" t="s">
        <v>79</v>
      </c>
      <c r="C863" s="1" t="s">
        <v>19</v>
      </c>
      <c r="D863" s="1" t="s">
        <v>20</v>
      </c>
      <c r="E863" s="1" t="s">
        <v>0</v>
      </c>
      <c r="F863" s="6">
        <v>-9390.86</v>
      </c>
    </row>
    <row r="864" spans="1:6" x14ac:dyDescent="0.15">
      <c r="A864" t="str">
        <f t="shared" si="13"/>
        <v>EURO-EES-EDP=HM NEW DEALS</v>
      </c>
      <c r="B864" s="1" t="s">
        <v>80</v>
      </c>
      <c r="C864" s="1" t="s">
        <v>19</v>
      </c>
      <c r="D864" s="1" t="s">
        <v>20</v>
      </c>
      <c r="E864" s="1" t="s">
        <v>0</v>
      </c>
      <c r="F864" s="6">
        <v>0</v>
      </c>
    </row>
    <row r="865" spans="1:6" x14ac:dyDescent="0.15">
      <c r="A865" t="str">
        <f t="shared" si="13"/>
        <v>EURO-EES-EES=HM NEW DEALS</v>
      </c>
      <c r="B865" s="1" t="s">
        <v>81</v>
      </c>
      <c r="C865" s="1" t="s">
        <v>19</v>
      </c>
      <c r="D865" s="1" t="s">
        <v>20</v>
      </c>
      <c r="E865" s="1" t="s">
        <v>0</v>
      </c>
      <c r="F865" s="6">
        <v>0</v>
      </c>
    </row>
    <row r="866" spans="1:6" x14ac:dyDescent="0.15">
      <c r="A866" t="str">
        <f t="shared" si="13"/>
        <v>EUROTRAD-CONT POWER=HM NEW DEALS</v>
      </c>
      <c r="B866" s="1" t="s">
        <v>83</v>
      </c>
      <c r="C866" s="1" t="s">
        <v>19</v>
      </c>
      <c r="D866" s="1" t="s">
        <v>20</v>
      </c>
      <c r="E866" s="1" t="s">
        <v>0</v>
      </c>
      <c r="F866" s="6">
        <v>34903373.100000001</v>
      </c>
    </row>
    <row r="867" spans="1:6" x14ac:dyDescent="0.15">
      <c r="A867" t="str">
        <f t="shared" si="13"/>
        <v>EUROTRAD-ENRON CREDIT=HM NEW DEALS</v>
      </c>
      <c r="B867" s="1" t="s">
        <v>84</v>
      </c>
      <c r="C867" s="1" t="s">
        <v>19</v>
      </c>
      <c r="D867" s="1" t="s">
        <v>20</v>
      </c>
      <c r="E867" s="1" t="s">
        <v>0</v>
      </c>
      <c r="F867" s="6">
        <v>-6926.04</v>
      </c>
    </row>
    <row r="868" spans="1:6" x14ac:dyDescent="0.15">
      <c r="A868" t="str">
        <f t="shared" si="13"/>
        <v>EUROTRAD-NOR POWER=HM NEW DEALS</v>
      </c>
      <c r="B868" s="1" t="s">
        <v>85</v>
      </c>
      <c r="C868" s="1" t="s">
        <v>19</v>
      </c>
      <c r="D868" s="1" t="s">
        <v>20</v>
      </c>
      <c r="E868" s="1" t="s">
        <v>0</v>
      </c>
      <c r="F868" s="6">
        <v>1013258.06</v>
      </c>
    </row>
    <row r="869" spans="1:6" x14ac:dyDescent="0.15">
      <c r="A869" t="str">
        <f t="shared" si="13"/>
        <v>EUROTRAD-SPR OPTION=HM NEW DEALS</v>
      </c>
      <c r="B869" s="1" t="s">
        <v>86</v>
      </c>
      <c r="C869" s="1" t="s">
        <v>19</v>
      </c>
      <c r="D869" s="1" t="s">
        <v>20</v>
      </c>
      <c r="E869" s="1" t="s">
        <v>0</v>
      </c>
      <c r="F869" s="6">
        <v>912053.55</v>
      </c>
    </row>
    <row r="870" spans="1:6" x14ac:dyDescent="0.15">
      <c r="A870" t="str">
        <f t="shared" si="13"/>
        <v>EUROTRAD-UK GAS=HM NEW DEALS</v>
      </c>
      <c r="B870" s="1" t="s">
        <v>87</v>
      </c>
      <c r="C870" s="1" t="s">
        <v>19</v>
      </c>
      <c r="D870" s="1" t="s">
        <v>20</v>
      </c>
      <c r="E870" s="1" t="s">
        <v>0</v>
      </c>
      <c r="F870" s="6">
        <v>-415621.77</v>
      </c>
    </row>
    <row r="871" spans="1:6" x14ac:dyDescent="0.15">
      <c r="A871" t="str">
        <f t="shared" si="13"/>
        <v>EUROTRAD-UK POWER=HM NEW DEALS</v>
      </c>
      <c r="B871" s="1" t="s">
        <v>88</v>
      </c>
      <c r="C871" s="1" t="s">
        <v>19</v>
      </c>
      <c r="D871" s="1" t="s">
        <v>20</v>
      </c>
      <c r="E871" s="1" t="s">
        <v>0</v>
      </c>
      <c r="F871" s="6">
        <v>1797433.29</v>
      </c>
    </row>
    <row r="872" spans="1:6" x14ac:dyDescent="0.15">
      <c r="A872" t="str">
        <f t="shared" si="13"/>
        <v>FININST-UK DRIFT=HM NEW DEALS</v>
      </c>
      <c r="B872" s="1" t="s">
        <v>89</v>
      </c>
      <c r="C872" s="1" t="s">
        <v>19</v>
      </c>
      <c r="D872" s="1" t="s">
        <v>20</v>
      </c>
      <c r="E872" s="1" t="s">
        <v>0</v>
      </c>
      <c r="F872" s="6">
        <v>0</v>
      </c>
    </row>
    <row r="873" spans="1:6" x14ac:dyDescent="0.15">
      <c r="A873" t="str">
        <f t="shared" si="13"/>
        <v>FX=HM NEW DEALS</v>
      </c>
      <c r="B873" s="1" t="s">
        <v>90</v>
      </c>
      <c r="C873" s="1" t="s">
        <v>19</v>
      </c>
      <c r="D873" s="1" t="s">
        <v>20</v>
      </c>
      <c r="E873" s="1" t="s">
        <v>0</v>
      </c>
      <c r="F873" s="6">
        <v>26650.79</v>
      </c>
    </row>
    <row r="874" spans="1:6" x14ac:dyDescent="0.15">
      <c r="A874" t="str">
        <f t="shared" si="13"/>
        <v>GAS-EXEC-SPEC=HM NEW DEALS</v>
      </c>
      <c r="B874" s="1" t="s">
        <v>96</v>
      </c>
      <c r="C874" s="1" t="s">
        <v>19</v>
      </c>
      <c r="D874" s="1" t="s">
        <v>20</v>
      </c>
      <c r="E874" s="1" t="s">
        <v>0</v>
      </c>
      <c r="F874" s="6">
        <v>0</v>
      </c>
    </row>
    <row r="875" spans="1:6" x14ac:dyDescent="0.15">
      <c r="A875" t="str">
        <f t="shared" si="13"/>
        <v>GAS-FIRM-CANADA=HM NEW DEALS</v>
      </c>
      <c r="B875" s="1" t="s">
        <v>106</v>
      </c>
      <c r="C875" s="1" t="s">
        <v>19</v>
      </c>
      <c r="D875" s="1" t="s">
        <v>20</v>
      </c>
      <c r="E875" s="1" t="s">
        <v>0</v>
      </c>
      <c r="F875" s="6">
        <v>1317140.82</v>
      </c>
    </row>
    <row r="876" spans="1:6" x14ac:dyDescent="0.15">
      <c r="A876" t="str">
        <f t="shared" si="13"/>
        <v>GAS-FIRM-CENT=HM NEW DEALS</v>
      </c>
      <c r="B876" s="1" t="s">
        <v>107</v>
      </c>
      <c r="C876" s="1" t="s">
        <v>19</v>
      </c>
      <c r="D876" s="1" t="s">
        <v>20</v>
      </c>
      <c r="E876" s="1" t="s">
        <v>0</v>
      </c>
      <c r="F876" s="6">
        <v>2115987.4500000002</v>
      </c>
    </row>
    <row r="877" spans="1:6" x14ac:dyDescent="0.15">
      <c r="A877" t="str">
        <f t="shared" si="13"/>
        <v>GAS-FIRM-DENVER=HM NEW DEALS</v>
      </c>
      <c r="B877" s="1" t="s">
        <v>108</v>
      </c>
      <c r="C877" s="1" t="s">
        <v>19</v>
      </c>
      <c r="D877" s="1" t="s">
        <v>20</v>
      </c>
      <c r="E877" s="1" t="s">
        <v>0</v>
      </c>
      <c r="F877" s="6">
        <v>-1394522.9</v>
      </c>
    </row>
    <row r="878" spans="1:6" x14ac:dyDescent="0.15">
      <c r="A878" t="str">
        <f t="shared" si="13"/>
        <v>GAS-FIRM-EAST=HM NEW DEALS</v>
      </c>
      <c r="B878" s="1" t="s">
        <v>109</v>
      </c>
      <c r="C878" s="1" t="s">
        <v>19</v>
      </c>
      <c r="D878" s="1" t="s">
        <v>20</v>
      </c>
      <c r="E878" s="1" t="s">
        <v>0</v>
      </c>
      <c r="F878" s="6">
        <v>196541.3</v>
      </c>
    </row>
    <row r="879" spans="1:6" x14ac:dyDescent="0.15">
      <c r="A879" t="str">
        <f t="shared" si="13"/>
        <v>GAS-FIRM-GD-OPTION=HM NEW DEALS</v>
      </c>
      <c r="B879" s="1" t="s">
        <v>110</v>
      </c>
      <c r="C879" s="1" t="s">
        <v>19</v>
      </c>
      <c r="D879" s="1" t="s">
        <v>20</v>
      </c>
      <c r="E879" s="1" t="s">
        <v>0</v>
      </c>
      <c r="F879" s="6">
        <v>0</v>
      </c>
    </row>
    <row r="880" spans="1:6" x14ac:dyDescent="0.15">
      <c r="A880" t="str">
        <f t="shared" si="13"/>
        <v>GAS-FIRM-NWEST=HM NEW DEALS</v>
      </c>
      <c r="B880" s="1" t="s">
        <v>111</v>
      </c>
      <c r="C880" s="1" t="s">
        <v>19</v>
      </c>
      <c r="D880" s="1" t="s">
        <v>20</v>
      </c>
      <c r="E880" s="1" t="s">
        <v>0</v>
      </c>
      <c r="F880" s="6">
        <v>4932370.59</v>
      </c>
    </row>
    <row r="881" spans="1:6" x14ac:dyDescent="0.15">
      <c r="A881" t="str">
        <f t="shared" si="13"/>
        <v>GAS-FIRM-NY=HM NEW DEALS</v>
      </c>
      <c r="B881" s="1" t="s">
        <v>112</v>
      </c>
      <c r="C881" s="1" t="s">
        <v>19</v>
      </c>
      <c r="D881" s="1" t="s">
        <v>20</v>
      </c>
      <c r="E881" s="1" t="s">
        <v>0</v>
      </c>
      <c r="F881" s="6">
        <v>1666774.6</v>
      </c>
    </row>
    <row r="882" spans="1:6" x14ac:dyDescent="0.15">
      <c r="A882" t="str">
        <f t="shared" si="13"/>
        <v>GAS-FIRM-TECH=HM NEW DEALS</v>
      </c>
      <c r="B882" s="1" t="s">
        <v>113</v>
      </c>
      <c r="C882" s="1" t="s">
        <v>19</v>
      </c>
      <c r="D882" s="1" t="s">
        <v>20</v>
      </c>
      <c r="E882" s="1" t="s">
        <v>0</v>
      </c>
      <c r="F882" s="6">
        <v>0</v>
      </c>
    </row>
    <row r="883" spans="1:6" x14ac:dyDescent="0.15">
      <c r="A883" t="str">
        <f t="shared" si="13"/>
        <v>GAS-FIRM-TX-MCL=HM NEW DEALS</v>
      </c>
      <c r="B883" s="1" t="s">
        <v>114</v>
      </c>
      <c r="C883" s="1" t="s">
        <v>19</v>
      </c>
      <c r="D883" s="1" t="s">
        <v>20</v>
      </c>
      <c r="E883" s="1" t="s">
        <v>0</v>
      </c>
      <c r="F883" s="6">
        <v>344376.93</v>
      </c>
    </row>
    <row r="884" spans="1:6" x14ac:dyDescent="0.15">
      <c r="A884" t="str">
        <f t="shared" si="13"/>
        <v>GAS-FIRM-TX-RIC=HM NEW DEALS</v>
      </c>
      <c r="B884" s="1" t="s">
        <v>115</v>
      </c>
      <c r="C884" s="1" t="s">
        <v>19</v>
      </c>
      <c r="D884" s="1" t="s">
        <v>20</v>
      </c>
      <c r="E884" s="1" t="s">
        <v>0</v>
      </c>
      <c r="F884" s="6">
        <v>80348.78</v>
      </c>
    </row>
    <row r="885" spans="1:6" x14ac:dyDescent="0.15">
      <c r="A885" t="str">
        <f t="shared" si="13"/>
        <v>GAS-FIRM-WEST=HM NEW DEALS</v>
      </c>
      <c r="B885" s="1" t="s">
        <v>116</v>
      </c>
      <c r="C885" s="1" t="s">
        <v>19</v>
      </c>
      <c r="D885" s="1" t="s">
        <v>20</v>
      </c>
      <c r="E885" s="1" t="s">
        <v>0</v>
      </c>
      <c r="F885" s="6">
        <v>-6642267.3200000003</v>
      </c>
    </row>
    <row r="886" spans="1:6" x14ac:dyDescent="0.15">
      <c r="A886" t="str">
        <f t="shared" si="13"/>
        <v>GAS-GAS-EXEC=HM NEW DEALS</v>
      </c>
      <c r="B886" s="1" t="s">
        <v>117</v>
      </c>
      <c r="C886" s="1" t="s">
        <v>19</v>
      </c>
      <c r="D886" s="1" t="s">
        <v>20</v>
      </c>
      <c r="E886" s="1" t="s">
        <v>0</v>
      </c>
      <c r="F886" s="6">
        <v>0</v>
      </c>
    </row>
    <row r="887" spans="1:6" x14ac:dyDescent="0.15">
      <c r="A887" t="str">
        <f t="shared" si="13"/>
        <v>GAS-GD-EAST=HM NEW DEALS</v>
      </c>
      <c r="B887" s="1" t="s">
        <v>118</v>
      </c>
      <c r="C887" s="1" t="s">
        <v>19</v>
      </c>
      <c r="D887" s="1" t="s">
        <v>20</v>
      </c>
      <c r="E887" s="1" t="s">
        <v>0</v>
      </c>
      <c r="F887" s="6">
        <v>773487.71</v>
      </c>
    </row>
    <row r="888" spans="1:6" x14ac:dyDescent="0.15">
      <c r="A888" t="str">
        <f t="shared" si="13"/>
        <v>GAS-GD-HUB=HM NEW DEALS</v>
      </c>
      <c r="B888" s="1" t="s">
        <v>119</v>
      </c>
      <c r="C888" s="1" t="s">
        <v>19</v>
      </c>
      <c r="D888" s="1" t="s">
        <v>20</v>
      </c>
      <c r="E888" s="1" t="s">
        <v>0</v>
      </c>
      <c r="F888" s="6">
        <v>199218.63</v>
      </c>
    </row>
    <row r="889" spans="1:6" x14ac:dyDescent="0.15">
      <c r="A889" t="str">
        <f t="shared" si="13"/>
        <v>GAS-GD-TEXAS=HM NEW DEALS</v>
      </c>
      <c r="B889" s="1" t="s">
        <v>120</v>
      </c>
      <c r="C889" s="1" t="s">
        <v>19</v>
      </c>
      <c r="D889" s="1" t="s">
        <v>20</v>
      </c>
      <c r="E889" s="1" t="s">
        <v>0</v>
      </c>
      <c r="F889" s="6">
        <v>-284662.34999999998</v>
      </c>
    </row>
    <row r="890" spans="1:6" x14ac:dyDescent="0.15">
      <c r="A890" t="str">
        <f t="shared" si="13"/>
        <v>GAS-GD-WEST=HM NEW DEALS</v>
      </c>
      <c r="B890" s="1" t="s">
        <v>121</v>
      </c>
      <c r="C890" s="1" t="s">
        <v>19</v>
      </c>
      <c r="D890" s="1" t="s">
        <v>20</v>
      </c>
      <c r="E890" s="1" t="s">
        <v>0</v>
      </c>
      <c r="F890" s="6">
        <v>4778276.1900000004</v>
      </c>
    </row>
    <row r="891" spans="1:6" x14ac:dyDescent="0.15">
      <c r="A891" t="str">
        <f t="shared" si="13"/>
        <v>GAS-IM-CANADA=HM NEW DEALS</v>
      </c>
      <c r="B891" s="1" t="s">
        <v>122</v>
      </c>
      <c r="C891" s="1" t="s">
        <v>19</v>
      </c>
      <c r="D891" s="1" t="s">
        <v>20</v>
      </c>
      <c r="E891" s="1" t="s">
        <v>0</v>
      </c>
      <c r="F891" s="6">
        <v>0</v>
      </c>
    </row>
    <row r="892" spans="1:6" x14ac:dyDescent="0.15">
      <c r="A892" t="str">
        <f t="shared" si="13"/>
        <v>GAS-IM-CENT=HM NEW DEALS</v>
      </c>
      <c r="B892" s="1" t="s">
        <v>123</v>
      </c>
      <c r="C892" s="1" t="s">
        <v>19</v>
      </c>
      <c r="D892" s="1" t="s">
        <v>20</v>
      </c>
      <c r="E892" s="1" t="s">
        <v>0</v>
      </c>
      <c r="F892" s="6">
        <v>-285096.64</v>
      </c>
    </row>
    <row r="893" spans="1:6" x14ac:dyDescent="0.15">
      <c r="A893" t="str">
        <f t="shared" si="13"/>
        <v>GAS-IM-CHICAGO=HM NEW DEALS</v>
      </c>
      <c r="B893" s="1" t="s">
        <v>124</v>
      </c>
      <c r="C893" s="1" t="s">
        <v>19</v>
      </c>
      <c r="D893" s="1" t="s">
        <v>20</v>
      </c>
      <c r="E893" s="1" t="s">
        <v>0</v>
      </c>
      <c r="F893" s="6">
        <v>0</v>
      </c>
    </row>
    <row r="894" spans="1:6" x14ac:dyDescent="0.15">
      <c r="A894" t="str">
        <f t="shared" si="13"/>
        <v>GAS-IM-DENVER=HM NEW DEALS</v>
      </c>
      <c r="B894" s="1" t="s">
        <v>125</v>
      </c>
      <c r="C894" s="1" t="s">
        <v>19</v>
      </c>
      <c r="D894" s="1" t="s">
        <v>20</v>
      </c>
      <c r="E894" s="1" t="s">
        <v>0</v>
      </c>
      <c r="F894" s="6">
        <v>0</v>
      </c>
    </row>
    <row r="895" spans="1:6" x14ac:dyDescent="0.15">
      <c r="A895" t="str">
        <f t="shared" si="13"/>
        <v>GAS-IM-EAST=HM NEW DEALS</v>
      </c>
      <c r="B895" s="1" t="s">
        <v>126</v>
      </c>
      <c r="C895" s="1" t="s">
        <v>19</v>
      </c>
      <c r="D895" s="1" t="s">
        <v>20</v>
      </c>
      <c r="E895" s="1" t="s">
        <v>0</v>
      </c>
      <c r="F895" s="6">
        <v>974504.45</v>
      </c>
    </row>
    <row r="896" spans="1:6" x14ac:dyDescent="0.15">
      <c r="A896" t="str">
        <f t="shared" si="13"/>
        <v>GAS-IM-TEXAS=HM NEW DEALS</v>
      </c>
      <c r="B896" s="1" t="s">
        <v>127</v>
      </c>
      <c r="C896" s="1" t="s">
        <v>19</v>
      </c>
      <c r="D896" s="1" t="s">
        <v>20</v>
      </c>
      <c r="E896" s="1" t="s">
        <v>0</v>
      </c>
      <c r="F896" s="6">
        <v>470274.08</v>
      </c>
    </row>
    <row r="897" spans="1:6" x14ac:dyDescent="0.15">
      <c r="A897" t="str">
        <f t="shared" si="13"/>
        <v>GAS-IM-WEST=HM NEW DEALS</v>
      </c>
      <c r="B897" s="1" t="s">
        <v>128</v>
      </c>
      <c r="C897" s="1" t="s">
        <v>19</v>
      </c>
      <c r="D897" s="1" t="s">
        <v>20</v>
      </c>
      <c r="E897" s="1" t="s">
        <v>0</v>
      </c>
      <c r="F897" s="6">
        <v>0</v>
      </c>
    </row>
    <row r="898" spans="1:6" x14ac:dyDescent="0.15">
      <c r="A898" t="str">
        <f t="shared" si="13"/>
        <v>GAS-MANAGEMENT=HM NEW DEALS</v>
      </c>
      <c r="B898" s="1" t="s">
        <v>129</v>
      </c>
      <c r="C898" s="1" t="s">
        <v>19</v>
      </c>
      <c r="D898" s="1" t="s">
        <v>20</v>
      </c>
      <c r="E898" s="1" t="s">
        <v>0</v>
      </c>
      <c r="F898" s="6">
        <v>0</v>
      </c>
    </row>
    <row r="899" spans="1:6" x14ac:dyDescent="0.15">
      <c r="A899" t="str">
        <f t="shared" ref="A899:A962" si="14">B899&amp;"="&amp;E899</f>
        <v>GAS-NYMEX=HM NEW DEALS</v>
      </c>
      <c r="B899" s="1" t="s">
        <v>130</v>
      </c>
      <c r="C899" s="1" t="s">
        <v>19</v>
      </c>
      <c r="D899" s="1" t="s">
        <v>20</v>
      </c>
      <c r="E899" s="1" t="s">
        <v>0</v>
      </c>
      <c r="F899" s="6">
        <v>26578967.719999999</v>
      </c>
    </row>
    <row r="900" spans="1:6" x14ac:dyDescent="0.15">
      <c r="A900" t="str">
        <f t="shared" si="14"/>
        <v>GAS-PIPE-OPTIONS=HM NEW DEALS</v>
      </c>
      <c r="B900" s="1" t="s">
        <v>131</v>
      </c>
      <c r="C900" s="1" t="s">
        <v>19</v>
      </c>
      <c r="D900" s="1" t="s">
        <v>20</v>
      </c>
      <c r="E900" s="1" t="s">
        <v>0</v>
      </c>
      <c r="F900" s="6">
        <v>4504261.7699999996</v>
      </c>
    </row>
    <row r="901" spans="1:6" x14ac:dyDescent="0.15">
      <c r="A901" t="str">
        <f t="shared" si="14"/>
        <v>GAS-STORAGE=HM NEW DEALS</v>
      </c>
      <c r="B901" s="1" t="s">
        <v>132</v>
      </c>
      <c r="C901" s="1" t="s">
        <v>19</v>
      </c>
      <c r="D901" s="1" t="s">
        <v>20</v>
      </c>
      <c r="E901" s="1" t="s">
        <v>0</v>
      </c>
      <c r="F901" s="6">
        <v>2030363.98</v>
      </c>
    </row>
    <row r="902" spans="1:6" x14ac:dyDescent="0.15">
      <c r="A902" t="str">
        <f t="shared" si="14"/>
        <v>GAS-TRANSPORT-EAST=HM NEW DEALS</v>
      </c>
      <c r="B902" s="1" t="s">
        <v>133</v>
      </c>
      <c r="C902" s="1" t="s">
        <v>19</v>
      </c>
      <c r="D902" s="1" t="s">
        <v>20</v>
      </c>
      <c r="E902" s="1" t="s">
        <v>0</v>
      </c>
      <c r="F902" s="6">
        <v>0</v>
      </c>
    </row>
    <row r="903" spans="1:6" x14ac:dyDescent="0.15">
      <c r="A903" t="str">
        <f t="shared" si="14"/>
        <v>GLOB-ACCRUAL=HM NEW DEALS</v>
      </c>
      <c r="B903" s="1" t="s">
        <v>134</v>
      </c>
      <c r="C903" s="1" t="s">
        <v>19</v>
      </c>
      <c r="D903" s="1" t="s">
        <v>20</v>
      </c>
      <c r="E903" s="1" t="s">
        <v>0</v>
      </c>
      <c r="F903" s="6">
        <v>0</v>
      </c>
    </row>
    <row r="904" spans="1:6" x14ac:dyDescent="0.15">
      <c r="A904" t="str">
        <f t="shared" si="14"/>
        <v>GLOB-ARB=HM NEW DEALS</v>
      </c>
      <c r="B904" s="1" t="s">
        <v>135</v>
      </c>
      <c r="C904" s="1" t="s">
        <v>19</v>
      </c>
      <c r="D904" s="1" t="s">
        <v>20</v>
      </c>
      <c r="E904" s="1" t="s">
        <v>0</v>
      </c>
      <c r="F904" s="6">
        <v>-797921.53</v>
      </c>
    </row>
    <row r="905" spans="1:6" x14ac:dyDescent="0.15">
      <c r="A905" t="str">
        <f t="shared" si="14"/>
        <v>GLOB-CRUDE OIL=HM NEW DEALS</v>
      </c>
      <c r="B905" s="1" t="s">
        <v>136</v>
      </c>
      <c r="C905" s="1" t="s">
        <v>19</v>
      </c>
      <c r="D905" s="1" t="s">
        <v>20</v>
      </c>
      <c r="E905" s="1" t="s">
        <v>0</v>
      </c>
      <c r="F905" s="6">
        <v>654820.46</v>
      </c>
    </row>
    <row r="906" spans="1:6" x14ac:dyDescent="0.15">
      <c r="A906" t="str">
        <f t="shared" si="14"/>
        <v>GLOB-NGL=HM NEW DEALS</v>
      </c>
      <c r="B906" s="1" t="s">
        <v>137</v>
      </c>
      <c r="C906" s="1" t="s">
        <v>19</v>
      </c>
      <c r="D906" s="1" t="s">
        <v>20</v>
      </c>
      <c r="E906" s="1" t="s">
        <v>0</v>
      </c>
      <c r="F906" s="6">
        <v>184917.6</v>
      </c>
    </row>
    <row r="907" spans="1:6" x14ac:dyDescent="0.15">
      <c r="A907" t="str">
        <f t="shared" si="14"/>
        <v>GLOB-ORIGINATIONS=HM NEW DEALS</v>
      </c>
      <c r="B907" s="1" t="s">
        <v>138</v>
      </c>
      <c r="C907" s="1" t="s">
        <v>19</v>
      </c>
      <c r="D907" s="1" t="s">
        <v>20</v>
      </c>
      <c r="E907" s="1" t="s">
        <v>0</v>
      </c>
      <c r="F907" s="6">
        <v>0</v>
      </c>
    </row>
    <row r="908" spans="1:6" x14ac:dyDescent="0.15">
      <c r="A908" t="str">
        <f t="shared" si="14"/>
        <v>GLOB-PETCHEMS=HM NEW DEALS</v>
      </c>
      <c r="B908" s="1" t="s">
        <v>139</v>
      </c>
      <c r="C908" s="1" t="s">
        <v>19</v>
      </c>
      <c r="D908" s="1" t="s">
        <v>20</v>
      </c>
      <c r="E908" s="1" t="s">
        <v>0</v>
      </c>
      <c r="F908" s="6">
        <v>-5648.74</v>
      </c>
    </row>
    <row r="909" spans="1:6" x14ac:dyDescent="0.15">
      <c r="A909" t="str">
        <f t="shared" si="14"/>
        <v>GLOB-REFINED PRODS=HM NEW DEALS</v>
      </c>
      <c r="B909" s="1" t="s">
        <v>140</v>
      </c>
      <c r="C909" s="1" t="s">
        <v>19</v>
      </c>
      <c r="D909" s="1" t="s">
        <v>20</v>
      </c>
      <c r="E909" s="1" t="s">
        <v>0</v>
      </c>
      <c r="F909" s="6">
        <v>-446863.47</v>
      </c>
    </row>
    <row r="910" spans="1:6" x14ac:dyDescent="0.15">
      <c r="A910" t="str">
        <f t="shared" si="14"/>
        <v>GLOB-RESIDUAL FUELS=HM NEW DEALS</v>
      </c>
      <c r="B910" s="1" t="s">
        <v>141</v>
      </c>
      <c r="C910" s="1" t="s">
        <v>19</v>
      </c>
      <c r="D910" s="1" t="s">
        <v>20</v>
      </c>
      <c r="E910" s="1" t="s">
        <v>0</v>
      </c>
      <c r="F910" s="6">
        <v>-239627.07</v>
      </c>
    </row>
    <row r="911" spans="1:6" x14ac:dyDescent="0.15">
      <c r="A911" t="str">
        <f t="shared" si="14"/>
        <v>IR=HM NEW DEALS</v>
      </c>
      <c r="B911" s="1" t="s">
        <v>151</v>
      </c>
      <c r="C911" s="1" t="s">
        <v>19</v>
      </c>
      <c r="D911" s="1" t="s">
        <v>20</v>
      </c>
      <c r="E911" s="1" t="s">
        <v>0</v>
      </c>
      <c r="F911" s="6">
        <v>0</v>
      </c>
    </row>
    <row r="912" spans="1:6" x14ac:dyDescent="0.15">
      <c r="A912" t="str">
        <f t="shared" si="14"/>
        <v>LUMBER=HM NEW DEALS</v>
      </c>
      <c r="B912" s="1" t="s">
        <v>152</v>
      </c>
      <c r="C912" s="1" t="s">
        <v>19</v>
      </c>
      <c r="D912" s="1" t="s">
        <v>20</v>
      </c>
      <c r="E912" s="1" t="s">
        <v>0</v>
      </c>
      <c r="F912" s="6">
        <v>38665</v>
      </c>
    </row>
    <row r="913" spans="1:6" x14ac:dyDescent="0.15">
      <c r="A913" t="str">
        <f t="shared" si="14"/>
        <v>NOX=HM NEW DEALS</v>
      </c>
      <c r="B913" s="1" t="s">
        <v>223</v>
      </c>
      <c r="C913" s="1" t="s">
        <v>19</v>
      </c>
      <c r="D913" s="1" t="s">
        <v>20</v>
      </c>
      <c r="E913" s="1" t="s">
        <v>0</v>
      </c>
      <c r="F913" s="6">
        <v>0</v>
      </c>
    </row>
    <row r="914" spans="1:6" x14ac:dyDescent="0.15">
      <c r="A914" t="str">
        <f t="shared" si="14"/>
        <v>NOX-INV=HM NEW DEALS</v>
      </c>
      <c r="B914" s="1" t="s">
        <v>224</v>
      </c>
      <c r="C914" s="1" t="s">
        <v>19</v>
      </c>
      <c r="D914" s="1" t="s">
        <v>20</v>
      </c>
      <c r="E914" s="1" t="s">
        <v>0</v>
      </c>
      <c r="F914" s="6">
        <v>0</v>
      </c>
    </row>
    <row r="915" spans="1:6" x14ac:dyDescent="0.15">
      <c r="A915" t="str">
        <f t="shared" si="14"/>
        <v>ORIG-GAS=HM NEW DEALS</v>
      </c>
      <c r="B915" s="1" t="s">
        <v>225</v>
      </c>
      <c r="C915" s="1" t="s">
        <v>19</v>
      </c>
      <c r="D915" s="1" t="s">
        <v>20</v>
      </c>
      <c r="E915" s="1" t="s">
        <v>0</v>
      </c>
      <c r="F915" s="6">
        <v>36278258.640000001</v>
      </c>
    </row>
    <row r="916" spans="1:6" x14ac:dyDescent="0.15">
      <c r="A916" t="str">
        <f t="shared" si="14"/>
        <v>ORIG-POWER=HM NEW DEALS</v>
      </c>
      <c r="B916" s="1" t="s">
        <v>227</v>
      </c>
      <c r="C916" s="1" t="s">
        <v>19</v>
      </c>
      <c r="D916" s="1" t="s">
        <v>20</v>
      </c>
      <c r="E916" s="1" t="s">
        <v>0</v>
      </c>
      <c r="F916" s="6">
        <v>1925311.59</v>
      </c>
    </row>
    <row r="917" spans="1:6" x14ac:dyDescent="0.15">
      <c r="A917" t="str">
        <f t="shared" si="14"/>
        <v>ORIG-SPR OPTION=HM NEW DEALS</v>
      </c>
      <c r="B917" s="1" t="s">
        <v>228</v>
      </c>
      <c r="C917" s="1" t="s">
        <v>19</v>
      </c>
      <c r="D917" s="1" t="s">
        <v>20</v>
      </c>
      <c r="E917" s="1" t="s">
        <v>0</v>
      </c>
      <c r="F917" s="6">
        <v>0</v>
      </c>
    </row>
    <row r="918" spans="1:6" x14ac:dyDescent="0.15">
      <c r="A918" t="str">
        <f t="shared" si="14"/>
        <v>OTHER-EUROPE=HM NEW DEALS</v>
      </c>
      <c r="B918" s="1" t="s">
        <v>230</v>
      </c>
      <c r="C918" s="1" t="s">
        <v>19</v>
      </c>
      <c r="D918" s="1" t="s">
        <v>20</v>
      </c>
      <c r="E918" s="1" t="s">
        <v>0</v>
      </c>
      <c r="F918" s="6">
        <v>0</v>
      </c>
    </row>
    <row r="919" spans="1:6" x14ac:dyDescent="0.15">
      <c r="A919" t="str">
        <f t="shared" si="14"/>
        <v>PAPER=HM NEW DEALS</v>
      </c>
      <c r="B919" s="1" t="s">
        <v>231</v>
      </c>
      <c r="C919" s="1" t="s">
        <v>19</v>
      </c>
      <c r="D919" s="1" t="s">
        <v>20</v>
      </c>
      <c r="E919" s="1" t="s">
        <v>0</v>
      </c>
      <c r="F919" s="6">
        <v>2735161</v>
      </c>
    </row>
    <row r="920" spans="1:6" x14ac:dyDescent="0.15">
      <c r="A920" t="str">
        <f t="shared" si="14"/>
        <v>POWER-EAST=HM NEW DEALS</v>
      </c>
      <c r="B920" s="1" t="s">
        <v>235</v>
      </c>
      <c r="C920" s="1" t="s">
        <v>19</v>
      </c>
      <c r="D920" s="1" t="s">
        <v>20</v>
      </c>
      <c r="E920" s="1" t="s">
        <v>0</v>
      </c>
      <c r="F920" s="6">
        <v>-10563105.109999999</v>
      </c>
    </row>
    <row r="921" spans="1:6" x14ac:dyDescent="0.15">
      <c r="A921" t="str">
        <f t="shared" si="14"/>
        <v>POWER-GENCO=HM NEW DEALS</v>
      </c>
      <c r="B921" s="1" t="s">
        <v>236</v>
      </c>
      <c r="C921" s="1" t="s">
        <v>19</v>
      </c>
      <c r="D921" s="1" t="s">
        <v>20</v>
      </c>
      <c r="E921" s="1" t="s">
        <v>0</v>
      </c>
      <c r="F921" s="6">
        <v>0</v>
      </c>
    </row>
    <row r="922" spans="1:6" x14ac:dyDescent="0.15">
      <c r="A922" t="str">
        <f t="shared" si="14"/>
        <v>POWER-WEST=HM NEW DEALS</v>
      </c>
      <c r="B922" s="1" t="s">
        <v>237</v>
      </c>
      <c r="C922" s="1" t="s">
        <v>19</v>
      </c>
      <c r="D922" s="1" t="s">
        <v>20</v>
      </c>
      <c r="E922" s="1" t="s">
        <v>0</v>
      </c>
      <c r="F922" s="6">
        <v>18522868.59</v>
      </c>
    </row>
    <row r="923" spans="1:6" x14ac:dyDescent="0.15">
      <c r="A923" t="str">
        <f t="shared" si="14"/>
        <v>SO2=HM NEW DEALS</v>
      </c>
      <c r="B923" s="1" t="s">
        <v>238</v>
      </c>
      <c r="C923" s="1" t="s">
        <v>19</v>
      </c>
      <c r="D923" s="1" t="s">
        <v>20</v>
      </c>
      <c r="E923" s="1" t="s">
        <v>0</v>
      </c>
      <c r="F923" s="6">
        <v>25021.08</v>
      </c>
    </row>
    <row r="924" spans="1:6" x14ac:dyDescent="0.15">
      <c r="A924" t="str">
        <f t="shared" si="14"/>
        <v>SO2-INV=HM NEW DEALS</v>
      </c>
      <c r="B924" s="1" t="s">
        <v>239</v>
      </c>
      <c r="C924" s="1" t="s">
        <v>19</v>
      </c>
      <c r="D924" s="1" t="s">
        <v>20</v>
      </c>
      <c r="E924" s="1" t="s">
        <v>0</v>
      </c>
      <c r="F924" s="6">
        <v>24399.42</v>
      </c>
    </row>
    <row r="925" spans="1:6" x14ac:dyDescent="0.15">
      <c r="A925" t="str">
        <f t="shared" si="14"/>
        <v>UKGAS-JBLOCKFIN=HM NEW DEALS</v>
      </c>
      <c r="B925" s="1" t="s">
        <v>244</v>
      </c>
      <c r="C925" s="1" t="s">
        <v>19</v>
      </c>
      <c r="D925" s="1" t="s">
        <v>20</v>
      </c>
      <c r="E925" s="1" t="s">
        <v>0</v>
      </c>
      <c r="F925" s="6">
        <v>0</v>
      </c>
    </row>
    <row r="926" spans="1:6" x14ac:dyDescent="0.15">
      <c r="A926" t="str">
        <f t="shared" si="14"/>
        <v>WEATHER=HM NEW DEALS</v>
      </c>
      <c r="B926" s="1" t="s">
        <v>246</v>
      </c>
      <c r="C926" s="1" t="s">
        <v>19</v>
      </c>
      <c r="D926" s="1" t="s">
        <v>20</v>
      </c>
      <c r="E926" s="1" t="s">
        <v>0</v>
      </c>
      <c r="F926" s="6">
        <v>943434</v>
      </c>
    </row>
    <row r="927" spans="1:6" x14ac:dyDescent="0.15">
      <c r="A927" t="str">
        <f t="shared" si="14"/>
        <v>WEST-MGMT=HM NEW DEALS</v>
      </c>
      <c r="B927" s="1" t="s">
        <v>247</v>
      </c>
      <c r="C927" s="1" t="s">
        <v>19</v>
      </c>
      <c r="D927" s="1" t="s">
        <v>20</v>
      </c>
      <c r="E927" s="1" t="s">
        <v>0</v>
      </c>
      <c r="F927" s="6">
        <v>3213612.71</v>
      </c>
    </row>
    <row r="928" spans="1:6" x14ac:dyDescent="0.15">
      <c r="A928" t="str">
        <f t="shared" si="14"/>
        <v>CROSS COMM=HM NEW DEALS</v>
      </c>
      <c r="B928" s="1" t="s">
        <v>55</v>
      </c>
      <c r="C928" s="1" t="s">
        <v>19</v>
      </c>
      <c r="D928" s="1" t="s">
        <v>20</v>
      </c>
      <c r="E928" s="1" t="s">
        <v>0</v>
      </c>
      <c r="F928" s="6">
        <v>-1710601.95</v>
      </c>
    </row>
    <row r="929" spans="1:6" x14ac:dyDescent="0.15">
      <c r="A929" t="str">
        <f t="shared" si="14"/>
        <v>EES EUROPE=HM NEW DEALS</v>
      </c>
      <c r="B929" s="1" t="s">
        <v>248</v>
      </c>
      <c r="C929" s="1" t="s">
        <v>19</v>
      </c>
      <c r="D929" s="1" t="s">
        <v>20</v>
      </c>
      <c r="E929" s="1" t="s">
        <v>0</v>
      </c>
      <c r="F929" s="6">
        <v>-9390.86</v>
      </c>
    </row>
    <row r="930" spans="1:6" x14ac:dyDescent="0.15">
      <c r="A930" t="str">
        <f t="shared" si="14"/>
        <v>EMISSIONS=HM NEW DEALS</v>
      </c>
      <c r="B930" s="1" t="s">
        <v>67</v>
      </c>
      <c r="C930" s="1" t="s">
        <v>19</v>
      </c>
      <c r="D930" s="1" t="s">
        <v>20</v>
      </c>
      <c r="E930" s="1" t="s">
        <v>0</v>
      </c>
      <c r="F930" s="6">
        <v>49420.5</v>
      </c>
    </row>
    <row r="931" spans="1:6" x14ac:dyDescent="0.15">
      <c r="A931" t="str">
        <f t="shared" si="14"/>
        <v>ENRON EUROPE=HM NEW DEALS</v>
      </c>
      <c r="B931" s="1" t="s">
        <v>249</v>
      </c>
      <c r="C931" s="1" t="s">
        <v>19</v>
      </c>
      <c r="D931" s="1" t="s">
        <v>20</v>
      </c>
      <c r="E931" s="1" t="s">
        <v>0</v>
      </c>
      <c r="F931" s="6">
        <v>0</v>
      </c>
    </row>
    <row r="932" spans="1:6" x14ac:dyDescent="0.15">
      <c r="A932" t="str">
        <f t="shared" si="14"/>
        <v>EUROPEAN TRADING=HM NEW DEALS</v>
      </c>
      <c r="B932" s="1" t="s">
        <v>250</v>
      </c>
      <c r="C932" s="1" t="s">
        <v>19</v>
      </c>
      <c r="D932" s="1" t="s">
        <v>20</v>
      </c>
      <c r="E932" s="1" t="s">
        <v>0</v>
      </c>
      <c r="F932" s="6">
        <v>38210496.229999997</v>
      </c>
    </row>
    <row r="933" spans="1:6" x14ac:dyDescent="0.15">
      <c r="A933" t="str">
        <f t="shared" si="14"/>
        <v>FINANCIAL TRADING=HM NEW DEALS</v>
      </c>
      <c r="B933" s="1" t="s">
        <v>251</v>
      </c>
      <c r="C933" s="1" t="s">
        <v>19</v>
      </c>
      <c r="D933" s="1" t="s">
        <v>20</v>
      </c>
      <c r="E933" s="1" t="s">
        <v>0</v>
      </c>
      <c r="F933" s="6">
        <v>0</v>
      </c>
    </row>
    <row r="934" spans="1:6" x14ac:dyDescent="0.15">
      <c r="A934" t="str">
        <f t="shared" si="14"/>
        <v>GAS-CONSOL-ALL=HM NEW DEALS</v>
      </c>
      <c r="B934" s="1" t="s">
        <v>93</v>
      </c>
      <c r="C934" s="1" t="s">
        <v>19</v>
      </c>
      <c r="D934" s="1" t="s">
        <v>20</v>
      </c>
      <c r="E934" s="1" t="s">
        <v>0</v>
      </c>
      <c r="F934" s="6">
        <v>45569958.5</v>
      </c>
    </row>
    <row r="935" spans="1:6" x14ac:dyDescent="0.15">
      <c r="A935" t="str">
        <f t="shared" si="14"/>
        <v>GAS-CONSOL-CAN=HM NEW DEALS</v>
      </c>
      <c r="B935" s="1" t="s">
        <v>94</v>
      </c>
      <c r="C935" s="1" t="s">
        <v>19</v>
      </c>
      <c r="D935" s="1" t="s">
        <v>20</v>
      </c>
      <c r="E935" s="1" t="s">
        <v>0</v>
      </c>
      <c r="F935" s="6">
        <v>1317140.82</v>
      </c>
    </row>
    <row r="936" spans="1:6" x14ac:dyDescent="0.15">
      <c r="A936" t="str">
        <f t="shared" si="14"/>
        <v>GAS-CONSOL-US=HM NEW DEALS</v>
      </c>
      <c r="B936" s="1" t="s">
        <v>95</v>
      </c>
      <c r="C936" s="1" t="s">
        <v>19</v>
      </c>
      <c r="D936" s="1" t="s">
        <v>20</v>
      </c>
      <c r="E936" s="1" t="s">
        <v>0</v>
      </c>
      <c r="F936" s="6">
        <v>44252817.68</v>
      </c>
    </row>
    <row r="937" spans="1:6" x14ac:dyDescent="0.15">
      <c r="A937" t="str">
        <f t="shared" si="14"/>
        <v>POWER=HM NEW DEALS</v>
      </c>
      <c r="B937" s="1" t="s">
        <v>232</v>
      </c>
      <c r="C937" s="1" t="s">
        <v>19</v>
      </c>
      <c r="D937" s="1" t="s">
        <v>20</v>
      </c>
      <c r="E937" s="1" t="s">
        <v>0</v>
      </c>
      <c r="F937" s="6">
        <v>7959763.4800000004</v>
      </c>
    </row>
    <row r="938" spans="1:6" x14ac:dyDescent="0.15">
      <c r="A938" t="str">
        <f t="shared" si="14"/>
        <v>POWER EAST &amp; GENCO=HM NEW DEALS</v>
      </c>
      <c r="B938" s="1" t="s">
        <v>233</v>
      </c>
      <c r="C938" s="1" t="s">
        <v>19</v>
      </c>
      <c r="D938" s="1" t="s">
        <v>20</v>
      </c>
      <c r="E938" s="1" t="s">
        <v>0</v>
      </c>
      <c r="F938" s="6">
        <v>-10563105.109999999</v>
      </c>
    </row>
    <row r="939" spans="1:6" x14ac:dyDescent="0.15">
      <c r="A939" t="str">
        <f t="shared" si="14"/>
        <v>SOUTHERN CONE GAS=HM NEW DEALS</v>
      </c>
      <c r="B939" s="1" t="s">
        <v>242</v>
      </c>
      <c r="C939" s="1" t="s">
        <v>19</v>
      </c>
      <c r="D939" s="1" t="s">
        <v>20</v>
      </c>
      <c r="E939" s="1" t="s">
        <v>0</v>
      </c>
      <c r="F939" s="6">
        <v>0</v>
      </c>
    </row>
    <row r="940" spans="1:6" x14ac:dyDescent="0.15">
      <c r="A940" t="str">
        <f t="shared" si="14"/>
        <v>SOUTHERN CONE POWER=HM NEW DEALS</v>
      </c>
      <c r="B940" s="1" t="s">
        <v>243</v>
      </c>
      <c r="C940" s="1" t="s">
        <v>19</v>
      </c>
      <c r="D940" s="1" t="s">
        <v>20</v>
      </c>
      <c r="E940" s="1" t="s">
        <v>0</v>
      </c>
      <c r="F940" s="6">
        <v>-4602</v>
      </c>
    </row>
    <row r="941" spans="1:6" x14ac:dyDescent="0.15">
      <c r="A941" t="str">
        <f t="shared" si="14"/>
        <v>ARG-FT=HM RHO</v>
      </c>
      <c r="B941" s="1" t="s">
        <v>18</v>
      </c>
      <c r="C941" s="1" t="s">
        <v>19</v>
      </c>
      <c r="D941" s="1" t="s">
        <v>20</v>
      </c>
      <c r="E941" s="1" t="s">
        <v>8</v>
      </c>
      <c r="F941" s="6">
        <v>0</v>
      </c>
    </row>
    <row r="942" spans="1:6" x14ac:dyDescent="0.15">
      <c r="A942" t="str">
        <f t="shared" si="14"/>
        <v>BROADBAND=HM RHO</v>
      </c>
      <c r="B942" s="1" t="s">
        <v>49</v>
      </c>
      <c r="C942" s="1" t="s">
        <v>19</v>
      </c>
      <c r="D942" s="1" t="s">
        <v>20</v>
      </c>
      <c r="E942" s="1" t="s">
        <v>8</v>
      </c>
      <c r="F942" s="6">
        <v>39187.51</v>
      </c>
    </row>
    <row r="943" spans="1:6" x14ac:dyDescent="0.15">
      <c r="A943" t="str">
        <f t="shared" si="14"/>
        <v>EBS-ADVERTISING=HM RHO</v>
      </c>
      <c r="B943" s="1" t="s">
        <v>60</v>
      </c>
      <c r="C943" s="1" t="s">
        <v>19</v>
      </c>
      <c r="D943" s="1" t="s">
        <v>20</v>
      </c>
      <c r="E943" s="1" t="s">
        <v>8</v>
      </c>
      <c r="F943" s="6">
        <v>0</v>
      </c>
    </row>
    <row r="944" spans="1:6" x14ac:dyDescent="0.15">
      <c r="A944" t="str">
        <f t="shared" si="14"/>
        <v>ENRONEUR-HEDGES=HM RHO</v>
      </c>
      <c r="B944" s="1" t="s">
        <v>69</v>
      </c>
      <c r="C944" s="1" t="s">
        <v>19</v>
      </c>
      <c r="D944" s="1" t="s">
        <v>20</v>
      </c>
      <c r="E944" s="1" t="s">
        <v>8</v>
      </c>
      <c r="F944" s="6">
        <v>0</v>
      </c>
    </row>
    <row r="945" spans="1:6" x14ac:dyDescent="0.15">
      <c r="A945" t="str">
        <f t="shared" si="14"/>
        <v>ENRONEUR-PRIVATE=HM RHO</v>
      </c>
      <c r="B945" s="1" t="s">
        <v>71</v>
      </c>
      <c r="C945" s="1" t="s">
        <v>19</v>
      </c>
      <c r="D945" s="1" t="s">
        <v>20</v>
      </c>
      <c r="E945" s="1" t="s">
        <v>8</v>
      </c>
      <c r="F945" s="6">
        <v>0</v>
      </c>
    </row>
    <row r="946" spans="1:6" x14ac:dyDescent="0.15">
      <c r="A946" t="str">
        <f t="shared" si="14"/>
        <v>ENRONEUR-PUBLIC=HM RHO</v>
      </c>
      <c r="B946" s="1" t="s">
        <v>72</v>
      </c>
      <c r="C946" s="1" t="s">
        <v>19</v>
      </c>
      <c r="D946" s="1" t="s">
        <v>20</v>
      </c>
      <c r="E946" s="1" t="s">
        <v>8</v>
      </c>
      <c r="F946" s="6">
        <v>0</v>
      </c>
    </row>
    <row r="947" spans="1:6" x14ac:dyDescent="0.15">
      <c r="A947" t="str">
        <f t="shared" si="14"/>
        <v>EURO-EES-EDG=HM RHO</v>
      </c>
      <c r="B947" s="1" t="s">
        <v>79</v>
      </c>
      <c r="C947" s="1" t="s">
        <v>19</v>
      </c>
      <c r="D947" s="1" t="s">
        <v>20</v>
      </c>
      <c r="E947" s="1" t="s">
        <v>8</v>
      </c>
      <c r="F947" s="6">
        <v>2781.81</v>
      </c>
    </row>
    <row r="948" spans="1:6" x14ac:dyDescent="0.15">
      <c r="A948" t="str">
        <f t="shared" si="14"/>
        <v>EURO-EES-EDP=HM RHO</v>
      </c>
      <c r="B948" s="1" t="s">
        <v>80</v>
      </c>
      <c r="C948" s="1" t="s">
        <v>19</v>
      </c>
      <c r="D948" s="1" t="s">
        <v>20</v>
      </c>
      <c r="E948" s="1" t="s">
        <v>8</v>
      </c>
      <c r="F948" s="6">
        <v>0</v>
      </c>
    </row>
    <row r="949" spans="1:6" x14ac:dyDescent="0.15">
      <c r="A949" t="str">
        <f t="shared" si="14"/>
        <v>EURO-EES-EES=HM RHO</v>
      </c>
      <c r="B949" s="1" t="s">
        <v>81</v>
      </c>
      <c r="C949" s="1" t="s">
        <v>19</v>
      </c>
      <c r="D949" s="1" t="s">
        <v>20</v>
      </c>
      <c r="E949" s="1" t="s">
        <v>8</v>
      </c>
      <c r="F949" s="6">
        <v>0</v>
      </c>
    </row>
    <row r="950" spans="1:6" x14ac:dyDescent="0.15">
      <c r="A950" t="str">
        <f t="shared" si="14"/>
        <v>EUROTRAD-CONT POWER=HM RHO</v>
      </c>
      <c r="B950" s="1" t="s">
        <v>83</v>
      </c>
      <c r="C950" s="1" t="s">
        <v>19</v>
      </c>
      <c r="D950" s="1" t="s">
        <v>20</v>
      </c>
      <c r="E950" s="1" t="s">
        <v>8</v>
      </c>
      <c r="F950" s="6">
        <v>2465.23</v>
      </c>
    </row>
    <row r="951" spans="1:6" x14ac:dyDescent="0.15">
      <c r="A951" t="str">
        <f t="shared" si="14"/>
        <v>EUROTRAD-ENRON CREDIT=HM RHO</v>
      </c>
      <c r="B951" s="1" t="s">
        <v>84</v>
      </c>
      <c r="C951" s="1" t="s">
        <v>19</v>
      </c>
      <c r="D951" s="1" t="s">
        <v>20</v>
      </c>
      <c r="E951" s="1" t="s">
        <v>8</v>
      </c>
      <c r="F951" s="6">
        <v>125.62</v>
      </c>
    </row>
    <row r="952" spans="1:6" x14ac:dyDescent="0.15">
      <c r="A952" t="str">
        <f t="shared" si="14"/>
        <v>EUROTRAD-NOR POWER=HM RHO</v>
      </c>
      <c r="B952" s="1" t="s">
        <v>85</v>
      </c>
      <c r="C952" s="1" t="s">
        <v>19</v>
      </c>
      <c r="D952" s="1" t="s">
        <v>20</v>
      </c>
      <c r="E952" s="1" t="s">
        <v>8</v>
      </c>
      <c r="F952" s="6">
        <v>-141135.22</v>
      </c>
    </row>
    <row r="953" spans="1:6" x14ac:dyDescent="0.15">
      <c r="A953" t="str">
        <f t="shared" si="14"/>
        <v>EUROTRAD-SPR OPTION=HM RHO</v>
      </c>
      <c r="B953" s="1" t="s">
        <v>86</v>
      </c>
      <c r="C953" s="1" t="s">
        <v>19</v>
      </c>
      <c r="D953" s="1" t="s">
        <v>20</v>
      </c>
      <c r="E953" s="1" t="s">
        <v>8</v>
      </c>
      <c r="F953" s="6">
        <v>-2344.4</v>
      </c>
    </row>
    <row r="954" spans="1:6" x14ac:dyDescent="0.15">
      <c r="A954" t="str">
        <f t="shared" si="14"/>
        <v>EUROTRAD-UK GAS=HM RHO</v>
      </c>
      <c r="B954" s="1" t="s">
        <v>87</v>
      </c>
      <c r="C954" s="1" t="s">
        <v>19</v>
      </c>
      <c r="D954" s="1" t="s">
        <v>20</v>
      </c>
      <c r="E954" s="1" t="s">
        <v>8</v>
      </c>
      <c r="F954" s="6">
        <v>9223.6</v>
      </c>
    </row>
    <row r="955" spans="1:6" x14ac:dyDescent="0.15">
      <c r="A955" t="str">
        <f t="shared" si="14"/>
        <v>EUROTRAD-UK POWER=HM RHO</v>
      </c>
      <c r="B955" s="1" t="s">
        <v>88</v>
      </c>
      <c r="C955" s="1" t="s">
        <v>19</v>
      </c>
      <c r="D955" s="1" t="s">
        <v>20</v>
      </c>
      <c r="E955" s="1" t="s">
        <v>8</v>
      </c>
      <c r="F955" s="6">
        <v>0</v>
      </c>
    </row>
    <row r="956" spans="1:6" x14ac:dyDescent="0.15">
      <c r="A956" t="str">
        <f t="shared" si="14"/>
        <v>FININST-UK DRIFT=HM RHO</v>
      </c>
      <c r="B956" s="1" t="s">
        <v>89</v>
      </c>
      <c r="C956" s="1" t="s">
        <v>19</v>
      </c>
      <c r="D956" s="1" t="s">
        <v>20</v>
      </c>
      <c r="E956" s="1" t="s">
        <v>8</v>
      </c>
      <c r="F956" s="6">
        <v>0</v>
      </c>
    </row>
    <row r="957" spans="1:6" x14ac:dyDescent="0.15">
      <c r="A957" t="str">
        <f t="shared" si="14"/>
        <v>GLOB-ACCRUAL=HM RHO</v>
      </c>
      <c r="B957" s="1" t="s">
        <v>134</v>
      </c>
      <c r="C957" s="1" t="s">
        <v>19</v>
      </c>
      <c r="D957" s="1" t="s">
        <v>20</v>
      </c>
      <c r="E957" s="1" t="s">
        <v>8</v>
      </c>
      <c r="F957" s="6">
        <v>0</v>
      </c>
    </row>
    <row r="958" spans="1:6" x14ac:dyDescent="0.15">
      <c r="A958" t="str">
        <f t="shared" si="14"/>
        <v>GLOB-ARB=HM RHO</v>
      </c>
      <c r="B958" s="1" t="s">
        <v>135</v>
      </c>
      <c r="C958" s="1" t="s">
        <v>19</v>
      </c>
      <c r="D958" s="1" t="s">
        <v>20</v>
      </c>
      <c r="E958" s="1" t="s">
        <v>8</v>
      </c>
      <c r="F958" s="6">
        <v>0</v>
      </c>
    </row>
    <row r="959" spans="1:6" x14ac:dyDescent="0.15">
      <c r="A959" t="str">
        <f t="shared" si="14"/>
        <v>GLOB-CRUDE OIL=HM RHO</v>
      </c>
      <c r="B959" s="1" t="s">
        <v>136</v>
      </c>
      <c r="C959" s="1" t="s">
        <v>19</v>
      </c>
      <c r="D959" s="1" t="s">
        <v>20</v>
      </c>
      <c r="E959" s="1" t="s">
        <v>8</v>
      </c>
      <c r="F959" s="6">
        <v>0</v>
      </c>
    </row>
    <row r="960" spans="1:6" x14ac:dyDescent="0.15">
      <c r="A960" t="str">
        <f t="shared" si="14"/>
        <v>GLOB-NGL=HM RHO</v>
      </c>
      <c r="B960" s="1" t="s">
        <v>137</v>
      </c>
      <c r="C960" s="1" t="s">
        <v>19</v>
      </c>
      <c r="D960" s="1" t="s">
        <v>20</v>
      </c>
      <c r="E960" s="1" t="s">
        <v>8</v>
      </c>
      <c r="F960" s="6">
        <v>0</v>
      </c>
    </row>
    <row r="961" spans="1:6" x14ac:dyDescent="0.15">
      <c r="A961" t="str">
        <f t="shared" si="14"/>
        <v>GLOB-ORIGINATIONS=HM RHO</v>
      </c>
      <c r="B961" s="1" t="s">
        <v>138</v>
      </c>
      <c r="C961" s="1" t="s">
        <v>19</v>
      </c>
      <c r="D961" s="1" t="s">
        <v>20</v>
      </c>
      <c r="E961" s="1" t="s">
        <v>8</v>
      </c>
      <c r="F961" s="6">
        <v>0</v>
      </c>
    </row>
    <row r="962" spans="1:6" x14ac:dyDescent="0.15">
      <c r="A962" t="str">
        <f t="shared" si="14"/>
        <v>GLOB-PETCHEMS=HM RHO</v>
      </c>
      <c r="B962" s="1" t="s">
        <v>139</v>
      </c>
      <c r="C962" s="1" t="s">
        <v>19</v>
      </c>
      <c r="D962" s="1" t="s">
        <v>20</v>
      </c>
      <c r="E962" s="1" t="s">
        <v>8</v>
      </c>
      <c r="F962" s="6">
        <v>0</v>
      </c>
    </row>
    <row r="963" spans="1:6" x14ac:dyDescent="0.15">
      <c r="A963" t="str">
        <f t="shared" ref="A963:A1026" si="15">B963&amp;"="&amp;E963</f>
        <v>GLOB-REFINED PRODS=HM RHO</v>
      </c>
      <c r="B963" s="1" t="s">
        <v>140</v>
      </c>
      <c r="C963" s="1" t="s">
        <v>19</v>
      </c>
      <c r="D963" s="1" t="s">
        <v>20</v>
      </c>
      <c r="E963" s="1" t="s">
        <v>8</v>
      </c>
      <c r="F963" s="6">
        <v>0</v>
      </c>
    </row>
    <row r="964" spans="1:6" x14ac:dyDescent="0.15">
      <c r="A964" t="str">
        <f t="shared" si="15"/>
        <v>GLOB-RESIDUAL FUELS=HM RHO</v>
      </c>
      <c r="B964" s="1" t="s">
        <v>141</v>
      </c>
      <c r="C964" s="1" t="s">
        <v>19</v>
      </c>
      <c r="D964" s="1" t="s">
        <v>20</v>
      </c>
      <c r="E964" s="1" t="s">
        <v>8</v>
      </c>
      <c r="F964" s="6">
        <v>0</v>
      </c>
    </row>
    <row r="965" spans="1:6" x14ac:dyDescent="0.15">
      <c r="A965" t="str">
        <f t="shared" si="15"/>
        <v>LUMBER=HM RHO</v>
      </c>
      <c r="B965" s="1" t="s">
        <v>152</v>
      </c>
      <c r="C965" s="1" t="s">
        <v>19</v>
      </c>
      <c r="D965" s="1" t="s">
        <v>20</v>
      </c>
      <c r="E965" s="1" t="s">
        <v>8</v>
      </c>
      <c r="F965" s="6">
        <v>0</v>
      </c>
    </row>
    <row r="966" spans="1:6" x14ac:dyDescent="0.15">
      <c r="A966" t="str">
        <f t="shared" si="15"/>
        <v>ORIG-GAS=HM RHO</v>
      </c>
      <c r="B966" s="1" t="s">
        <v>225</v>
      </c>
      <c r="C966" s="1" t="s">
        <v>19</v>
      </c>
      <c r="D966" s="1" t="s">
        <v>20</v>
      </c>
      <c r="E966" s="1" t="s">
        <v>8</v>
      </c>
      <c r="F966" s="6">
        <v>11812.55</v>
      </c>
    </row>
    <row r="967" spans="1:6" x14ac:dyDescent="0.15">
      <c r="A967" t="str">
        <f t="shared" si="15"/>
        <v>ORIG-POWER=HM RHO</v>
      </c>
      <c r="B967" s="1" t="s">
        <v>227</v>
      </c>
      <c r="C967" s="1" t="s">
        <v>19</v>
      </c>
      <c r="D967" s="1" t="s">
        <v>20</v>
      </c>
      <c r="E967" s="1" t="s">
        <v>8</v>
      </c>
      <c r="F967" s="6">
        <v>-141133.29</v>
      </c>
    </row>
    <row r="968" spans="1:6" x14ac:dyDescent="0.15">
      <c r="A968" t="str">
        <f t="shared" si="15"/>
        <v>ORIG-SPR OPTION=HM RHO</v>
      </c>
      <c r="B968" s="1" t="s">
        <v>228</v>
      </c>
      <c r="C968" s="1" t="s">
        <v>19</v>
      </c>
      <c r="D968" s="1" t="s">
        <v>20</v>
      </c>
      <c r="E968" s="1" t="s">
        <v>8</v>
      </c>
      <c r="F968" s="6">
        <v>-2344.4</v>
      </c>
    </row>
    <row r="969" spans="1:6" x14ac:dyDescent="0.15">
      <c r="A969" t="str">
        <f t="shared" si="15"/>
        <v>OTHER-EUROPE=HM RHO</v>
      </c>
      <c r="B969" s="1" t="s">
        <v>230</v>
      </c>
      <c r="C969" s="1" t="s">
        <v>19</v>
      </c>
      <c r="D969" s="1" t="s">
        <v>20</v>
      </c>
      <c r="E969" s="1" t="s">
        <v>8</v>
      </c>
      <c r="F969" s="6">
        <v>100184.34</v>
      </c>
    </row>
    <row r="970" spans="1:6" x14ac:dyDescent="0.15">
      <c r="A970" t="str">
        <f t="shared" si="15"/>
        <v>PAPER=HM RHO</v>
      </c>
      <c r="B970" s="1" t="s">
        <v>231</v>
      </c>
      <c r="C970" s="1" t="s">
        <v>19</v>
      </c>
      <c r="D970" s="1" t="s">
        <v>20</v>
      </c>
      <c r="E970" s="1" t="s">
        <v>8</v>
      </c>
      <c r="F970" s="6">
        <v>0</v>
      </c>
    </row>
    <row r="971" spans="1:6" x14ac:dyDescent="0.15">
      <c r="A971" t="str">
        <f t="shared" si="15"/>
        <v>POWER-EAST=HM RHO</v>
      </c>
      <c r="B971" s="1" t="s">
        <v>235</v>
      </c>
      <c r="C971" s="1" t="s">
        <v>19</v>
      </c>
      <c r="D971" s="1" t="s">
        <v>20</v>
      </c>
      <c r="E971" s="1" t="s">
        <v>8</v>
      </c>
      <c r="F971" s="6">
        <v>0</v>
      </c>
    </row>
    <row r="972" spans="1:6" x14ac:dyDescent="0.15">
      <c r="A972" t="str">
        <f t="shared" si="15"/>
        <v>POWER-GENCO=HM RHO</v>
      </c>
      <c r="B972" s="1" t="s">
        <v>236</v>
      </c>
      <c r="C972" s="1" t="s">
        <v>19</v>
      </c>
      <c r="D972" s="1" t="s">
        <v>20</v>
      </c>
      <c r="E972" s="1" t="s">
        <v>8</v>
      </c>
      <c r="F972" s="6">
        <v>0</v>
      </c>
    </row>
    <row r="973" spans="1:6" x14ac:dyDescent="0.15">
      <c r="A973" t="str">
        <f t="shared" si="15"/>
        <v>POWER-WEST=HM RHO</v>
      </c>
      <c r="B973" s="1" t="s">
        <v>237</v>
      </c>
      <c r="C973" s="1" t="s">
        <v>19</v>
      </c>
      <c r="D973" s="1" t="s">
        <v>20</v>
      </c>
      <c r="E973" s="1" t="s">
        <v>8</v>
      </c>
      <c r="F973" s="6">
        <v>0</v>
      </c>
    </row>
    <row r="974" spans="1:6" x14ac:dyDescent="0.15">
      <c r="A974" t="str">
        <f t="shared" si="15"/>
        <v>UKGAS-JBLOCKFIN=HM RHO</v>
      </c>
      <c r="B974" s="1" t="s">
        <v>244</v>
      </c>
      <c r="C974" s="1" t="s">
        <v>19</v>
      </c>
      <c r="D974" s="1" t="s">
        <v>20</v>
      </c>
      <c r="E974" s="1" t="s">
        <v>8</v>
      </c>
      <c r="F974" s="6">
        <v>100184.34</v>
      </c>
    </row>
    <row r="975" spans="1:6" x14ac:dyDescent="0.15">
      <c r="A975" t="str">
        <f t="shared" si="15"/>
        <v>WEATHER=HM RHO</v>
      </c>
      <c r="B975" s="1" t="s">
        <v>246</v>
      </c>
      <c r="C975" s="1" t="s">
        <v>19</v>
      </c>
      <c r="D975" s="1" t="s">
        <v>20</v>
      </c>
      <c r="E975" s="1" t="s">
        <v>8</v>
      </c>
      <c r="F975" s="6">
        <v>0</v>
      </c>
    </row>
    <row r="976" spans="1:6" x14ac:dyDescent="0.15">
      <c r="A976" t="str">
        <f t="shared" si="15"/>
        <v>EES EUROPE=HM RHO</v>
      </c>
      <c r="B976" s="1" t="s">
        <v>248</v>
      </c>
      <c r="C976" s="1" t="s">
        <v>19</v>
      </c>
      <c r="D976" s="1" t="s">
        <v>20</v>
      </c>
      <c r="E976" s="1" t="s">
        <v>8</v>
      </c>
      <c r="F976" s="6">
        <v>2781.81</v>
      </c>
    </row>
    <row r="977" spans="1:6" x14ac:dyDescent="0.15">
      <c r="A977" t="str">
        <f t="shared" si="15"/>
        <v>ENRON EUROPE=HM RHO</v>
      </c>
      <c r="B977" s="1" t="s">
        <v>249</v>
      </c>
      <c r="C977" s="1" t="s">
        <v>19</v>
      </c>
      <c r="D977" s="1" t="s">
        <v>20</v>
      </c>
      <c r="E977" s="1" t="s">
        <v>8</v>
      </c>
      <c r="F977" s="6">
        <v>0</v>
      </c>
    </row>
    <row r="978" spans="1:6" x14ac:dyDescent="0.15">
      <c r="A978" t="str">
        <f t="shared" si="15"/>
        <v>EUROPEAN TRADING=HM RHO</v>
      </c>
      <c r="B978" s="1" t="s">
        <v>250</v>
      </c>
      <c r="C978" s="1" t="s">
        <v>19</v>
      </c>
      <c r="D978" s="1" t="s">
        <v>20</v>
      </c>
      <c r="E978" s="1" t="s">
        <v>8</v>
      </c>
      <c r="F978" s="6">
        <v>-131790.79</v>
      </c>
    </row>
    <row r="979" spans="1:6" x14ac:dyDescent="0.15">
      <c r="A979" t="str">
        <f t="shared" si="15"/>
        <v>FINANCIAL TRADING=HM RHO</v>
      </c>
      <c r="B979" s="1" t="s">
        <v>251</v>
      </c>
      <c r="C979" s="1" t="s">
        <v>19</v>
      </c>
      <c r="D979" s="1" t="s">
        <v>20</v>
      </c>
      <c r="E979" s="1" t="s">
        <v>8</v>
      </c>
      <c r="F979" s="6">
        <v>0</v>
      </c>
    </row>
    <row r="980" spans="1:6" x14ac:dyDescent="0.15">
      <c r="A980" t="str">
        <f t="shared" si="15"/>
        <v>POWER=HM RHO</v>
      </c>
      <c r="B980" s="1" t="s">
        <v>232</v>
      </c>
      <c r="C980" s="1" t="s">
        <v>19</v>
      </c>
      <c r="D980" s="1" t="s">
        <v>20</v>
      </c>
      <c r="E980" s="1" t="s">
        <v>8</v>
      </c>
      <c r="F980" s="6">
        <v>0</v>
      </c>
    </row>
    <row r="981" spans="1:6" x14ac:dyDescent="0.15">
      <c r="A981" t="str">
        <f t="shared" si="15"/>
        <v>POWER EAST &amp; GENCO=HM RHO</v>
      </c>
      <c r="B981" s="1" t="s">
        <v>233</v>
      </c>
      <c r="C981" s="1" t="s">
        <v>19</v>
      </c>
      <c r="D981" s="1" t="s">
        <v>20</v>
      </c>
      <c r="E981" s="1" t="s">
        <v>8</v>
      </c>
      <c r="F981" s="6">
        <v>0</v>
      </c>
    </row>
    <row r="982" spans="1:6" x14ac:dyDescent="0.15">
      <c r="A982" t="str">
        <f t="shared" si="15"/>
        <v>SOUTHERN CONE GAS=HM RHO</v>
      </c>
      <c r="B982" s="1" t="s">
        <v>242</v>
      </c>
      <c r="C982" s="1" t="s">
        <v>19</v>
      </c>
      <c r="D982" s="1" t="s">
        <v>20</v>
      </c>
      <c r="E982" s="1" t="s">
        <v>8</v>
      </c>
      <c r="F982" s="6">
        <v>0</v>
      </c>
    </row>
    <row r="983" spans="1:6" x14ac:dyDescent="0.15">
      <c r="A983" t="str">
        <f t="shared" si="15"/>
        <v>ARG-FT=HM STORAGE</v>
      </c>
      <c r="B983" s="1" t="s">
        <v>18</v>
      </c>
      <c r="C983" s="1" t="s">
        <v>19</v>
      </c>
      <c r="D983" s="1" t="s">
        <v>20</v>
      </c>
      <c r="E983" s="1" t="s">
        <v>24</v>
      </c>
      <c r="F983" s="6">
        <v>0</v>
      </c>
    </row>
    <row r="984" spans="1:6" x14ac:dyDescent="0.15">
      <c r="A984" t="str">
        <f t="shared" si="15"/>
        <v>BROADBAND=HM STORAGE</v>
      </c>
      <c r="B984" s="1" t="s">
        <v>49</v>
      </c>
      <c r="C984" s="1" t="s">
        <v>19</v>
      </c>
      <c r="D984" s="1" t="s">
        <v>20</v>
      </c>
      <c r="E984" s="1" t="s">
        <v>24</v>
      </c>
      <c r="F984" s="6">
        <v>0</v>
      </c>
    </row>
    <row r="985" spans="1:6" x14ac:dyDescent="0.15">
      <c r="A985" t="str">
        <f t="shared" si="15"/>
        <v>EBS-ADVERTISING=HM STORAGE</v>
      </c>
      <c r="B985" s="1" t="s">
        <v>60</v>
      </c>
      <c r="C985" s="1" t="s">
        <v>19</v>
      </c>
      <c r="D985" s="1" t="s">
        <v>20</v>
      </c>
      <c r="E985" s="1" t="s">
        <v>24</v>
      </c>
      <c r="F985" s="6">
        <v>0</v>
      </c>
    </row>
    <row r="986" spans="1:6" x14ac:dyDescent="0.15">
      <c r="A986" t="str">
        <f t="shared" si="15"/>
        <v>LUMBER=HM STORAGE</v>
      </c>
      <c r="B986" s="1" t="s">
        <v>152</v>
      </c>
      <c r="C986" s="1" t="s">
        <v>19</v>
      </c>
      <c r="D986" s="1" t="s">
        <v>20</v>
      </c>
      <c r="E986" s="1" t="s">
        <v>24</v>
      </c>
      <c r="F986" s="6">
        <v>0</v>
      </c>
    </row>
    <row r="987" spans="1:6" x14ac:dyDescent="0.15">
      <c r="A987" t="str">
        <f t="shared" si="15"/>
        <v>PAPER=HM STORAGE</v>
      </c>
      <c r="B987" s="1" t="s">
        <v>231</v>
      </c>
      <c r="C987" s="1" t="s">
        <v>19</v>
      </c>
      <c r="D987" s="1" t="s">
        <v>20</v>
      </c>
      <c r="E987" s="1" t="s">
        <v>24</v>
      </c>
      <c r="F987" s="6">
        <v>0</v>
      </c>
    </row>
    <row r="988" spans="1:6" x14ac:dyDescent="0.15">
      <c r="A988" t="str">
        <f t="shared" si="15"/>
        <v>SOUTHERN CONE GAS=HM STORAGE</v>
      </c>
      <c r="B988" s="1" t="s">
        <v>242</v>
      </c>
      <c r="C988" s="1" t="s">
        <v>19</v>
      </c>
      <c r="D988" s="1" t="s">
        <v>20</v>
      </c>
      <c r="E988" s="1" t="s">
        <v>24</v>
      </c>
      <c r="F988" s="6">
        <v>0</v>
      </c>
    </row>
    <row r="989" spans="1:6" x14ac:dyDescent="0.15">
      <c r="A989" t="str">
        <f t="shared" si="15"/>
        <v>ARG-FT=HM THETA (DRIFT)</v>
      </c>
      <c r="B989" s="1" t="s">
        <v>18</v>
      </c>
      <c r="C989" s="1" t="s">
        <v>19</v>
      </c>
      <c r="D989" s="1" t="s">
        <v>20</v>
      </c>
      <c r="E989" s="1" t="s">
        <v>5</v>
      </c>
      <c r="F989" s="6">
        <v>0</v>
      </c>
    </row>
    <row r="990" spans="1:6" x14ac:dyDescent="0.15">
      <c r="A990" t="str">
        <f t="shared" si="15"/>
        <v>AUSTRALIA=HM THETA (DRIFT)</v>
      </c>
      <c r="B990" s="1" t="s">
        <v>41</v>
      </c>
      <c r="C990" s="1" t="s">
        <v>19</v>
      </c>
      <c r="D990" s="1" t="s">
        <v>20</v>
      </c>
      <c r="E990" s="1" t="s">
        <v>5</v>
      </c>
      <c r="F990" s="6">
        <v>0</v>
      </c>
    </row>
    <row r="991" spans="1:6" x14ac:dyDescent="0.15">
      <c r="A991" t="str">
        <f t="shared" si="15"/>
        <v>BRAZIL-POWER=HM THETA (DRIFT)</v>
      </c>
      <c r="B991" s="1" t="s">
        <v>48</v>
      </c>
      <c r="C991" s="1" t="s">
        <v>19</v>
      </c>
      <c r="D991" s="1" t="s">
        <v>20</v>
      </c>
      <c r="E991" s="1" t="s">
        <v>5</v>
      </c>
      <c r="F991" s="6">
        <v>0</v>
      </c>
    </row>
    <row r="992" spans="1:6" x14ac:dyDescent="0.15">
      <c r="A992" t="str">
        <f t="shared" si="15"/>
        <v>BROADBAND=HM THETA (DRIFT)</v>
      </c>
      <c r="B992" s="1" t="s">
        <v>49</v>
      </c>
      <c r="C992" s="1" t="s">
        <v>19</v>
      </c>
      <c r="D992" s="1" t="s">
        <v>20</v>
      </c>
      <c r="E992" s="1" t="s">
        <v>5</v>
      </c>
      <c r="F992" s="6">
        <v>-24096.35</v>
      </c>
    </row>
    <row r="993" spans="1:6" x14ac:dyDescent="0.15">
      <c r="A993" t="str">
        <f t="shared" si="15"/>
        <v>COAL=HM THETA (DRIFT)</v>
      </c>
      <c r="B993" s="1" t="s">
        <v>53</v>
      </c>
      <c r="C993" s="1" t="s">
        <v>19</v>
      </c>
      <c r="D993" s="1" t="s">
        <v>20</v>
      </c>
      <c r="E993" s="1" t="s">
        <v>5</v>
      </c>
      <c r="F993" s="6">
        <v>0</v>
      </c>
    </row>
    <row r="994" spans="1:6" x14ac:dyDescent="0.15">
      <c r="A994" t="str">
        <f t="shared" si="15"/>
        <v>CROSS COMM-GAS=HM THETA (DRIFT)</v>
      </c>
      <c r="B994" s="1" t="s">
        <v>56</v>
      </c>
      <c r="C994" s="1" t="s">
        <v>19</v>
      </c>
      <c r="D994" s="1" t="s">
        <v>20</v>
      </c>
      <c r="E994" s="1" t="s">
        <v>5</v>
      </c>
      <c r="F994" s="6">
        <v>0</v>
      </c>
    </row>
    <row r="995" spans="1:6" x14ac:dyDescent="0.15">
      <c r="A995" t="str">
        <f t="shared" si="15"/>
        <v>CROSS COMM-POWER=HM THETA (DRIFT)</v>
      </c>
      <c r="B995" s="1" t="s">
        <v>58</v>
      </c>
      <c r="C995" s="1" t="s">
        <v>19</v>
      </c>
      <c r="D995" s="1" t="s">
        <v>20</v>
      </c>
      <c r="E995" s="1" t="s">
        <v>5</v>
      </c>
      <c r="F995" s="6">
        <v>0</v>
      </c>
    </row>
    <row r="996" spans="1:6" x14ac:dyDescent="0.15">
      <c r="A996" t="str">
        <f t="shared" si="15"/>
        <v>EBS-ADVERTISING=HM THETA (DRIFT)</v>
      </c>
      <c r="B996" s="1" t="s">
        <v>60</v>
      </c>
      <c r="C996" s="1" t="s">
        <v>19</v>
      </c>
      <c r="D996" s="1" t="s">
        <v>20</v>
      </c>
      <c r="E996" s="1" t="s">
        <v>5</v>
      </c>
      <c r="F996" s="6">
        <v>-5.39</v>
      </c>
    </row>
    <row r="997" spans="1:6" x14ac:dyDescent="0.15">
      <c r="A997" t="str">
        <f t="shared" si="15"/>
        <v>EMISSIONS-IR-HEDGE=HM THETA (DRIFT)</v>
      </c>
      <c r="B997" s="1" t="s">
        <v>68</v>
      </c>
      <c r="C997" s="1" t="s">
        <v>19</v>
      </c>
      <c r="D997" s="1" t="s">
        <v>20</v>
      </c>
      <c r="E997" s="1" t="s">
        <v>5</v>
      </c>
      <c r="F997" s="6">
        <v>0</v>
      </c>
    </row>
    <row r="998" spans="1:6" x14ac:dyDescent="0.15">
      <c r="A998" t="str">
        <f t="shared" si="15"/>
        <v>ESA-GAS-BOLIVIA=HM THETA (DRIFT)</v>
      </c>
      <c r="B998" s="1" t="s">
        <v>74</v>
      </c>
      <c r="C998" s="1" t="s">
        <v>19</v>
      </c>
      <c r="D998" s="1" t="s">
        <v>20</v>
      </c>
      <c r="E998" s="1" t="s">
        <v>5</v>
      </c>
      <c r="F998" s="6">
        <v>0</v>
      </c>
    </row>
    <row r="999" spans="1:6" x14ac:dyDescent="0.15">
      <c r="A999" t="str">
        <f t="shared" si="15"/>
        <v>ESA-SOCONE GAS=HM THETA (DRIFT)</v>
      </c>
      <c r="B999" s="1" t="s">
        <v>75</v>
      </c>
      <c r="C999" s="1" t="s">
        <v>19</v>
      </c>
      <c r="D999" s="1" t="s">
        <v>20</v>
      </c>
      <c r="E999" s="1" t="s">
        <v>5</v>
      </c>
      <c r="F999" s="6">
        <v>0</v>
      </c>
    </row>
    <row r="1000" spans="1:6" x14ac:dyDescent="0.15">
      <c r="A1000" t="str">
        <f t="shared" si="15"/>
        <v>ESA-TBS CRUDE=HM THETA (DRIFT)</v>
      </c>
      <c r="B1000" s="1" t="s">
        <v>76</v>
      </c>
      <c r="C1000" s="1" t="s">
        <v>19</v>
      </c>
      <c r="D1000" s="1" t="s">
        <v>20</v>
      </c>
      <c r="E1000" s="1" t="s">
        <v>5</v>
      </c>
      <c r="F1000" s="6">
        <v>0</v>
      </c>
    </row>
    <row r="1001" spans="1:6" x14ac:dyDescent="0.15">
      <c r="A1001" t="str">
        <f t="shared" si="15"/>
        <v>ESA-TBS GAS=HM THETA (DRIFT)</v>
      </c>
      <c r="B1001" s="1" t="s">
        <v>77</v>
      </c>
      <c r="C1001" s="1" t="s">
        <v>19</v>
      </c>
      <c r="D1001" s="1" t="s">
        <v>20</v>
      </c>
      <c r="E1001" s="1" t="s">
        <v>5</v>
      </c>
      <c r="F1001" s="6">
        <v>0</v>
      </c>
    </row>
    <row r="1002" spans="1:6" x14ac:dyDescent="0.15">
      <c r="A1002" t="str">
        <f t="shared" si="15"/>
        <v>FX=HM THETA (DRIFT)</v>
      </c>
      <c r="B1002" s="1" t="s">
        <v>90</v>
      </c>
      <c r="C1002" s="1" t="s">
        <v>19</v>
      </c>
      <c r="D1002" s="1" t="s">
        <v>20</v>
      </c>
      <c r="E1002" s="1" t="s">
        <v>5</v>
      </c>
      <c r="F1002" s="6">
        <v>0</v>
      </c>
    </row>
    <row r="1003" spans="1:6" x14ac:dyDescent="0.15">
      <c r="A1003" t="str">
        <f t="shared" si="15"/>
        <v>GAS-EXEC-SPEC=HM THETA (DRIFT)</v>
      </c>
      <c r="B1003" s="1" t="s">
        <v>96</v>
      </c>
      <c r="C1003" s="1" t="s">
        <v>19</v>
      </c>
      <c r="D1003" s="1" t="s">
        <v>20</v>
      </c>
      <c r="E1003" s="1" t="s">
        <v>5</v>
      </c>
      <c r="F1003" s="6">
        <v>0</v>
      </c>
    </row>
    <row r="1004" spans="1:6" x14ac:dyDescent="0.15">
      <c r="A1004" t="str">
        <f t="shared" si="15"/>
        <v>GAS-FIRM-CANADA=HM THETA (DRIFT)</v>
      </c>
      <c r="B1004" s="1" t="s">
        <v>106</v>
      </c>
      <c r="C1004" s="1" t="s">
        <v>19</v>
      </c>
      <c r="D1004" s="1" t="s">
        <v>20</v>
      </c>
      <c r="E1004" s="1" t="s">
        <v>5</v>
      </c>
      <c r="F1004" s="6">
        <v>0</v>
      </c>
    </row>
    <row r="1005" spans="1:6" x14ac:dyDescent="0.15">
      <c r="A1005" t="str">
        <f t="shared" si="15"/>
        <v>GAS-FIRM-CENT=HM THETA (DRIFT)</v>
      </c>
      <c r="B1005" s="1" t="s">
        <v>107</v>
      </c>
      <c r="C1005" s="1" t="s">
        <v>19</v>
      </c>
      <c r="D1005" s="1" t="s">
        <v>20</v>
      </c>
      <c r="E1005" s="1" t="s">
        <v>5</v>
      </c>
      <c r="F1005" s="6">
        <v>0</v>
      </c>
    </row>
    <row r="1006" spans="1:6" x14ac:dyDescent="0.15">
      <c r="A1006" t="str">
        <f t="shared" si="15"/>
        <v>GAS-FIRM-DENVER=HM THETA (DRIFT)</v>
      </c>
      <c r="B1006" s="1" t="s">
        <v>108</v>
      </c>
      <c r="C1006" s="1" t="s">
        <v>19</v>
      </c>
      <c r="D1006" s="1" t="s">
        <v>20</v>
      </c>
      <c r="E1006" s="1" t="s">
        <v>5</v>
      </c>
      <c r="F1006" s="6">
        <v>0</v>
      </c>
    </row>
    <row r="1007" spans="1:6" x14ac:dyDescent="0.15">
      <c r="A1007" t="str">
        <f t="shared" si="15"/>
        <v>GAS-FIRM-EAST=HM THETA (DRIFT)</v>
      </c>
      <c r="B1007" s="1" t="s">
        <v>109</v>
      </c>
      <c r="C1007" s="1" t="s">
        <v>19</v>
      </c>
      <c r="D1007" s="1" t="s">
        <v>20</v>
      </c>
      <c r="E1007" s="1" t="s">
        <v>5</v>
      </c>
      <c r="F1007" s="6">
        <v>0</v>
      </c>
    </row>
    <row r="1008" spans="1:6" x14ac:dyDescent="0.15">
      <c r="A1008" t="str">
        <f t="shared" si="15"/>
        <v>GAS-FIRM-GD-OPTION=HM THETA (DRIFT)</v>
      </c>
      <c r="B1008" s="1" t="s">
        <v>110</v>
      </c>
      <c r="C1008" s="1" t="s">
        <v>19</v>
      </c>
      <c r="D1008" s="1" t="s">
        <v>20</v>
      </c>
      <c r="E1008" s="1" t="s">
        <v>5</v>
      </c>
      <c r="F1008" s="6">
        <v>0</v>
      </c>
    </row>
    <row r="1009" spans="1:6" x14ac:dyDescent="0.15">
      <c r="A1009" t="str">
        <f t="shared" si="15"/>
        <v>GAS-FIRM-NWEST=HM THETA (DRIFT)</v>
      </c>
      <c r="B1009" s="1" t="s">
        <v>111</v>
      </c>
      <c r="C1009" s="1" t="s">
        <v>19</v>
      </c>
      <c r="D1009" s="1" t="s">
        <v>20</v>
      </c>
      <c r="E1009" s="1" t="s">
        <v>5</v>
      </c>
      <c r="F1009" s="6">
        <v>0</v>
      </c>
    </row>
    <row r="1010" spans="1:6" x14ac:dyDescent="0.15">
      <c r="A1010" t="str">
        <f t="shared" si="15"/>
        <v>GAS-FIRM-NY=HM THETA (DRIFT)</v>
      </c>
      <c r="B1010" s="1" t="s">
        <v>112</v>
      </c>
      <c r="C1010" s="1" t="s">
        <v>19</v>
      </c>
      <c r="D1010" s="1" t="s">
        <v>20</v>
      </c>
      <c r="E1010" s="1" t="s">
        <v>5</v>
      </c>
      <c r="F1010" s="6">
        <v>0</v>
      </c>
    </row>
    <row r="1011" spans="1:6" x14ac:dyDescent="0.15">
      <c r="A1011" t="str">
        <f t="shared" si="15"/>
        <v>GAS-FIRM-TECH=HM THETA (DRIFT)</v>
      </c>
      <c r="B1011" s="1" t="s">
        <v>113</v>
      </c>
      <c r="C1011" s="1" t="s">
        <v>19</v>
      </c>
      <c r="D1011" s="1" t="s">
        <v>20</v>
      </c>
      <c r="E1011" s="1" t="s">
        <v>5</v>
      </c>
      <c r="F1011" s="6">
        <v>0</v>
      </c>
    </row>
    <row r="1012" spans="1:6" x14ac:dyDescent="0.15">
      <c r="A1012" t="str">
        <f t="shared" si="15"/>
        <v>GAS-FIRM-TX-MCL=HM THETA (DRIFT)</v>
      </c>
      <c r="B1012" s="1" t="s">
        <v>114</v>
      </c>
      <c r="C1012" s="1" t="s">
        <v>19</v>
      </c>
      <c r="D1012" s="1" t="s">
        <v>20</v>
      </c>
      <c r="E1012" s="1" t="s">
        <v>5</v>
      </c>
      <c r="F1012" s="6">
        <v>0</v>
      </c>
    </row>
    <row r="1013" spans="1:6" x14ac:dyDescent="0.15">
      <c r="A1013" t="str">
        <f t="shared" si="15"/>
        <v>GAS-FIRM-TX-RIC=HM THETA (DRIFT)</v>
      </c>
      <c r="B1013" s="1" t="s">
        <v>115</v>
      </c>
      <c r="C1013" s="1" t="s">
        <v>19</v>
      </c>
      <c r="D1013" s="1" t="s">
        <v>20</v>
      </c>
      <c r="E1013" s="1" t="s">
        <v>5</v>
      </c>
      <c r="F1013" s="6">
        <v>0</v>
      </c>
    </row>
    <row r="1014" spans="1:6" x14ac:dyDescent="0.15">
      <c r="A1014" t="str">
        <f t="shared" si="15"/>
        <v>GAS-FIRM-WEST=HM THETA (DRIFT)</v>
      </c>
      <c r="B1014" s="1" t="s">
        <v>116</v>
      </c>
      <c r="C1014" s="1" t="s">
        <v>19</v>
      </c>
      <c r="D1014" s="1" t="s">
        <v>20</v>
      </c>
      <c r="E1014" s="1" t="s">
        <v>5</v>
      </c>
      <c r="F1014" s="6">
        <v>0</v>
      </c>
    </row>
    <row r="1015" spans="1:6" x14ac:dyDescent="0.15">
      <c r="A1015" t="str">
        <f t="shared" si="15"/>
        <v>GAS-GAS-EXEC=HM THETA (DRIFT)</v>
      </c>
      <c r="B1015" s="1" t="s">
        <v>117</v>
      </c>
      <c r="C1015" s="1" t="s">
        <v>19</v>
      </c>
      <c r="D1015" s="1" t="s">
        <v>20</v>
      </c>
      <c r="E1015" s="1" t="s">
        <v>5</v>
      </c>
      <c r="F1015" s="6">
        <v>0</v>
      </c>
    </row>
    <row r="1016" spans="1:6" x14ac:dyDescent="0.15">
      <c r="A1016" t="str">
        <f t="shared" si="15"/>
        <v>GAS-GD-EAST=HM THETA (DRIFT)</v>
      </c>
      <c r="B1016" s="1" t="s">
        <v>118</v>
      </c>
      <c r="C1016" s="1" t="s">
        <v>19</v>
      </c>
      <c r="D1016" s="1" t="s">
        <v>20</v>
      </c>
      <c r="E1016" s="1" t="s">
        <v>5</v>
      </c>
      <c r="F1016" s="6">
        <v>0</v>
      </c>
    </row>
    <row r="1017" spans="1:6" x14ac:dyDescent="0.15">
      <c r="A1017" t="str">
        <f t="shared" si="15"/>
        <v>GAS-GD-HUB=HM THETA (DRIFT)</v>
      </c>
      <c r="B1017" s="1" t="s">
        <v>119</v>
      </c>
      <c r="C1017" s="1" t="s">
        <v>19</v>
      </c>
      <c r="D1017" s="1" t="s">
        <v>20</v>
      </c>
      <c r="E1017" s="1" t="s">
        <v>5</v>
      </c>
      <c r="F1017" s="6">
        <v>0</v>
      </c>
    </row>
    <row r="1018" spans="1:6" x14ac:dyDescent="0.15">
      <c r="A1018" t="str">
        <f t="shared" si="15"/>
        <v>GAS-GD-TEXAS=HM THETA (DRIFT)</v>
      </c>
      <c r="B1018" s="1" t="s">
        <v>120</v>
      </c>
      <c r="C1018" s="1" t="s">
        <v>19</v>
      </c>
      <c r="D1018" s="1" t="s">
        <v>20</v>
      </c>
      <c r="E1018" s="1" t="s">
        <v>5</v>
      </c>
      <c r="F1018" s="6">
        <v>0</v>
      </c>
    </row>
    <row r="1019" spans="1:6" x14ac:dyDescent="0.15">
      <c r="A1019" t="str">
        <f t="shared" si="15"/>
        <v>GAS-GD-WEST=HM THETA (DRIFT)</v>
      </c>
      <c r="B1019" s="1" t="s">
        <v>121</v>
      </c>
      <c r="C1019" s="1" t="s">
        <v>19</v>
      </c>
      <c r="D1019" s="1" t="s">
        <v>20</v>
      </c>
      <c r="E1019" s="1" t="s">
        <v>5</v>
      </c>
      <c r="F1019" s="6">
        <v>0</v>
      </c>
    </row>
    <row r="1020" spans="1:6" x14ac:dyDescent="0.15">
      <c r="A1020" t="str">
        <f t="shared" si="15"/>
        <v>GAS-IM-CANADA=HM THETA (DRIFT)</v>
      </c>
      <c r="B1020" s="1" t="s">
        <v>122</v>
      </c>
      <c r="C1020" s="1" t="s">
        <v>19</v>
      </c>
      <c r="D1020" s="1" t="s">
        <v>20</v>
      </c>
      <c r="E1020" s="1" t="s">
        <v>5</v>
      </c>
      <c r="F1020" s="6">
        <v>0</v>
      </c>
    </row>
    <row r="1021" spans="1:6" x14ac:dyDescent="0.15">
      <c r="A1021" t="str">
        <f t="shared" si="15"/>
        <v>GAS-IM-CENT=HM THETA (DRIFT)</v>
      </c>
      <c r="B1021" s="1" t="s">
        <v>123</v>
      </c>
      <c r="C1021" s="1" t="s">
        <v>19</v>
      </c>
      <c r="D1021" s="1" t="s">
        <v>20</v>
      </c>
      <c r="E1021" s="1" t="s">
        <v>5</v>
      </c>
      <c r="F1021" s="6">
        <v>0</v>
      </c>
    </row>
    <row r="1022" spans="1:6" x14ac:dyDescent="0.15">
      <c r="A1022" t="str">
        <f t="shared" si="15"/>
        <v>GAS-IM-CHICAGO=HM THETA (DRIFT)</v>
      </c>
      <c r="B1022" s="1" t="s">
        <v>124</v>
      </c>
      <c r="C1022" s="1" t="s">
        <v>19</v>
      </c>
      <c r="D1022" s="1" t="s">
        <v>20</v>
      </c>
      <c r="E1022" s="1" t="s">
        <v>5</v>
      </c>
      <c r="F1022" s="6">
        <v>0</v>
      </c>
    </row>
    <row r="1023" spans="1:6" x14ac:dyDescent="0.15">
      <c r="A1023" t="str">
        <f t="shared" si="15"/>
        <v>GAS-IM-DENVER=HM THETA (DRIFT)</v>
      </c>
      <c r="B1023" s="1" t="s">
        <v>125</v>
      </c>
      <c r="C1023" s="1" t="s">
        <v>19</v>
      </c>
      <c r="D1023" s="1" t="s">
        <v>20</v>
      </c>
      <c r="E1023" s="1" t="s">
        <v>5</v>
      </c>
      <c r="F1023" s="6">
        <v>0</v>
      </c>
    </row>
    <row r="1024" spans="1:6" x14ac:dyDescent="0.15">
      <c r="A1024" t="str">
        <f t="shared" si="15"/>
        <v>GAS-IM-EAST=HM THETA (DRIFT)</v>
      </c>
      <c r="B1024" s="1" t="s">
        <v>126</v>
      </c>
      <c r="C1024" s="1" t="s">
        <v>19</v>
      </c>
      <c r="D1024" s="1" t="s">
        <v>20</v>
      </c>
      <c r="E1024" s="1" t="s">
        <v>5</v>
      </c>
      <c r="F1024" s="6">
        <v>0</v>
      </c>
    </row>
    <row r="1025" spans="1:6" x14ac:dyDescent="0.15">
      <c r="A1025" t="str">
        <f t="shared" si="15"/>
        <v>GAS-IM-TEXAS=HM THETA (DRIFT)</v>
      </c>
      <c r="B1025" s="1" t="s">
        <v>127</v>
      </c>
      <c r="C1025" s="1" t="s">
        <v>19</v>
      </c>
      <c r="D1025" s="1" t="s">
        <v>20</v>
      </c>
      <c r="E1025" s="1" t="s">
        <v>5</v>
      </c>
      <c r="F1025" s="6">
        <v>0</v>
      </c>
    </row>
    <row r="1026" spans="1:6" x14ac:dyDescent="0.15">
      <c r="A1026" t="str">
        <f t="shared" si="15"/>
        <v>GAS-IM-WEST=HM THETA (DRIFT)</v>
      </c>
      <c r="B1026" s="1" t="s">
        <v>128</v>
      </c>
      <c r="C1026" s="1" t="s">
        <v>19</v>
      </c>
      <c r="D1026" s="1" t="s">
        <v>20</v>
      </c>
      <c r="E1026" s="1" t="s">
        <v>5</v>
      </c>
      <c r="F1026" s="6">
        <v>0</v>
      </c>
    </row>
    <row r="1027" spans="1:6" x14ac:dyDescent="0.15">
      <c r="A1027" t="str">
        <f t="shared" ref="A1027:A1090" si="16">B1027&amp;"="&amp;E1027</f>
        <v>GAS-MANAGEMENT=HM THETA (DRIFT)</v>
      </c>
      <c r="B1027" s="1" t="s">
        <v>129</v>
      </c>
      <c r="C1027" s="1" t="s">
        <v>19</v>
      </c>
      <c r="D1027" s="1" t="s">
        <v>20</v>
      </c>
      <c r="E1027" s="1" t="s">
        <v>5</v>
      </c>
      <c r="F1027" s="6">
        <v>0</v>
      </c>
    </row>
    <row r="1028" spans="1:6" x14ac:dyDescent="0.15">
      <c r="A1028" t="str">
        <f t="shared" si="16"/>
        <v>GAS-NYMEX=HM THETA (DRIFT)</v>
      </c>
      <c r="B1028" s="1" t="s">
        <v>130</v>
      </c>
      <c r="C1028" s="1" t="s">
        <v>19</v>
      </c>
      <c r="D1028" s="1" t="s">
        <v>20</v>
      </c>
      <c r="E1028" s="1" t="s">
        <v>5</v>
      </c>
      <c r="F1028" s="6">
        <v>0</v>
      </c>
    </row>
    <row r="1029" spans="1:6" x14ac:dyDescent="0.15">
      <c r="A1029" t="str">
        <f t="shared" si="16"/>
        <v>GAS-PIPE-OPTIONS=HM THETA (DRIFT)</v>
      </c>
      <c r="B1029" s="1" t="s">
        <v>131</v>
      </c>
      <c r="C1029" s="1" t="s">
        <v>19</v>
      </c>
      <c r="D1029" s="1" t="s">
        <v>20</v>
      </c>
      <c r="E1029" s="1" t="s">
        <v>5</v>
      </c>
      <c r="F1029" s="6">
        <v>0</v>
      </c>
    </row>
    <row r="1030" spans="1:6" x14ac:dyDescent="0.15">
      <c r="A1030" t="str">
        <f t="shared" si="16"/>
        <v>GAS-STORAGE=HM THETA (DRIFT)</v>
      </c>
      <c r="B1030" s="1" t="s">
        <v>132</v>
      </c>
      <c r="C1030" s="1" t="s">
        <v>19</v>
      </c>
      <c r="D1030" s="1" t="s">
        <v>20</v>
      </c>
      <c r="E1030" s="1" t="s">
        <v>5</v>
      </c>
      <c r="F1030" s="6">
        <v>0</v>
      </c>
    </row>
    <row r="1031" spans="1:6" x14ac:dyDescent="0.15">
      <c r="A1031" t="str">
        <f t="shared" si="16"/>
        <v>GAS-TRANSPORT-EAST=HM THETA (DRIFT)</v>
      </c>
      <c r="B1031" s="1" t="s">
        <v>133</v>
      </c>
      <c r="C1031" s="1" t="s">
        <v>19</v>
      </c>
      <c r="D1031" s="1" t="s">
        <v>20</v>
      </c>
      <c r="E1031" s="1" t="s">
        <v>5</v>
      </c>
      <c r="F1031" s="6">
        <v>0</v>
      </c>
    </row>
    <row r="1032" spans="1:6" x14ac:dyDescent="0.15">
      <c r="A1032" t="str">
        <f t="shared" si="16"/>
        <v>IR=HM THETA (DRIFT)</v>
      </c>
      <c r="B1032" s="1" t="s">
        <v>151</v>
      </c>
      <c r="C1032" s="1" t="s">
        <v>19</v>
      </c>
      <c r="D1032" s="1" t="s">
        <v>20</v>
      </c>
      <c r="E1032" s="1" t="s">
        <v>5</v>
      </c>
      <c r="F1032" s="6">
        <v>445406.68</v>
      </c>
    </row>
    <row r="1033" spans="1:6" x14ac:dyDescent="0.15">
      <c r="A1033" t="str">
        <f t="shared" si="16"/>
        <v>LUMBER=HM THETA (DRIFT)</v>
      </c>
      <c r="B1033" s="1" t="s">
        <v>152</v>
      </c>
      <c r="C1033" s="1" t="s">
        <v>19</v>
      </c>
      <c r="D1033" s="1" t="s">
        <v>20</v>
      </c>
      <c r="E1033" s="1" t="s">
        <v>5</v>
      </c>
      <c r="F1033" s="6">
        <v>211</v>
      </c>
    </row>
    <row r="1034" spans="1:6" x14ac:dyDescent="0.15">
      <c r="A1034" t="str">
        <f t="shared" si="16"/>
        <v>NOX=HM THETA (DRIFT)</v>
      </c>
      <c r="B1034" s="1" t="s">
        <v>223</v>
      </c>
      <c r="C1034" s="1" t="s">
        <v>19</v>
      </c>
      <c r="D1034" s="1" t="s">
        <v>20</v>
      </c>
      <c r="E1034" s="1" t="s">
        <v>5</v>
      </c>
      <c r="F1034" s="6">
        <v>0</v>
      </c>
    </row>
    <row r="1035" spans="1:6" x14ac:dyDescent="0.15">
      <c r="A1035" t="str">
        <f t="shared" si="16"/>
        <v>NOX-INV=HM THETA (DRIFT)</v>
      </c>
      <c r="B1035" s="1" t="s">
        <v>224</v>
      </c>
      <c r="C1035" s="1" t="s">
        <v>19</v>
      </c>
      <c r="D1035" s="1" t="s">
        <v>20</v>
      </c>
      <c r="E1035" s="1" t="s">
        <v>5</v>
      </c>
      <c r="F1035" s="6">
        <v>0</v>
      </c>
    </row>
    <row r="1036" spans="1:6" x14ac:dyDescent="0.15">
      <c r="A1036" t="str">
        <f t="shared" si="16"/>
        <v>PAPER=HM THETA (DRIFT)</v>
      </c>
      <c r="B1036" s="1" t="s">
        <v>231</v>
      </c>
      <c r="C1036" s="1" t="s">
        <v>19</v>
      </c>
      <c r="D1036" s="1" t="s">
        <v>20</v>
      </c>
      <c r="E1036" s="1" t="s">
        <v>5</v>
      </c>
      <c r="F1036" s="6">
        <v>364785</v>
      </c>
    </row>
    <row r="1037" spans="1:6" x14ac:dyDescent="0.15">
      <c r="A1037" t="str">
        <f t="shared" si="16"/>
        <v>POWER-EAST=HM THETA (DRIFT)</v>
      </c>
      <c r="B1037" s="1" t="s">
        <v>235</v>
      </c>
      <c r="C1037" s="1" t="s">
        <v>19</v>
      </c>
      <c r="D1037" s="1" t="s">
        <v>20</v>
      </c>
      <c r="E1037" s="1" t="s">
        <v>5</v>
      </c>
      <c r="F1037" s="6">
        <v>0</v>
      </c>
    </row>
    <row r="1038" spans="1:6" x14ac:dyDescent="0.15">
      <c r="A1038" t="str">
        <f t="shared" si="16"/>
        <v>POWER-GENCO=HM THETA (DRIFT)</v>
      </c>
      <c r="B1038" s="1" t="s">
        <v>236</v>
      </c>
      <c r="C1038" s="1" t="s">
        <v>19</v>
      </c>
      <c r="D1038" s="1" t="s">
        <v>20</v>
      </c>
      <c r="E1038" s="1" t="s">
        <v>5</v>
      </c>
      <c r="F1038" s="6">
        <v>0</v>
      </c>
    </row>
    <row r="1039" spans="1:6" x14ac:dyDescent="0.15">
      <c r="A1039" t="str">
        <f t="shared" si="16"/>
        <v>POWER-WEST=HM THETA (DRIFT)</v>
      </c>
      <c r="B1039" s="1" t="s">
        <v>237</v>
      </c>
      <c r="C1039" s="1" t="s">
        <v>19</v>
      </c>
      <c r="D1039" s="1" t="s">
        <v>20</v>
      </c>
      <c r="E1039" s="1" t="s">
        <v>5</v>
      </c>
      <c r="F1039" s="6">
        <v>0</v>
      </c>
    </row>
    <row r="1040" spans="1:6" x14ac:dyDescent="0.15">
      <c r="A1040" t="str">
        <f t="shared" si="16"/>
        <v>SO2=HM THETA (DRIFT)</v>
      </c>
      <c r="B1040" s="1" t="s">
        <v>238</v>
      </c>
      <c r="C1040" s="1" t="s">
        <v>19</v>
      </c>
      <c r="D1040" s="1" t="s">
        <v>20</v>
      </c>
      <c r="E1040" s="1" t="s">
        <v>5</v>
      </c>
      <c r="F1040" s="6">
        <v>0</v>
      </c>
    </row>
    <row r="1041" spans="1:6" x14ac:dyDescent="0.15">
      <c r="A1041" t="str">
        <f t="shared" si="16"/>
        <v>SO2-INV=HM THETA (DRIFT)</v>
      </c>
      <c r="B1041" s="1" t="s">
        <v>239</v>
      </c>
      <c r="C1041" s="1" t="s">
        <v>19</v>
      </c>
      <c r="D1041" s="1" t="s">
        <v>20</v>
      </c>
      <c r="E1041" s="1" t="s">
        <v>5</v>
      </c>
      <c r="F1041" s="6">
        <v>0</v>
      </c>
    </row>
    <row r="1042" spans="1:6" x14ac:dyDescent="0.15">
      <c r="A1042" t="str">
        <f t="shared" si="16"/>
        <v>WEATHER=HM THETA (DRIFT)</v>
      </c>
      <c r="B1042" s="1" t="s">
        <v>246</v>
      </c>
      <c r="C1042" s="1" t="s">
        <v>19</v>
      </c>
      <c r="D1042" s="1" t="s">
        <v>20</v>
      </c>
      <c r="E1042" s="1" t="s">
        <v>5</v>
      </c>
      <c r="F1042" s="6">
        <v>0</v>
      </c>
    </row>
    <row r="1043" spans="1:6" x14ac:dyDescent="0.15">
      <c r="A1043" t="str">
        <f t="shared" si="16"/>
        <v>WEST-MGMT=HM THETA (DRIFT)</v>
      </c>
      <c r="B1043" s="1" t="s">
        <v>247</v>
      </c>
      <c r="C1043" s="1" t="s">
        <v>19</v>
      </c>
      <c r="D1043" s="1" t="s">
        <v>20</v>
      </c>
      <c r="E1043" s="1" t="s">
        <v>5</v>
      </c>
      <c r="F1043" s="6">
        <v>0</v>
      </c>
    </row>
    <row r="1044" spans="1:6" x14ac:dyDescent="0.15">
      <c r="A1044" t="str">
        <f t="shared" si="16"/>
        <v>CROSS COMM=HM THETA (DRIFT)</v>
      </c>
      <c r="B1044" s="1" t="s">
        <v>55</v>
      </c>
      <c r="C1044" s="1" t="s">
        <v>19</v>
      </c>
      <c r="D1044" s="1" t="s">
        <v>20</v>
      </c>
      <c r="E1044" s="1" t="s">
        <v>5</v>
      </c>
      <c r="F1044" s="6">
        <v>0</v>
      </c>
    </row>
    <row r="1045" spans="1:6" x14ac:dyDescent="0.15">
      <c r="A1045" t="str">
        <f t="shared" si="16"/>
        <v>EMISSIONS=HM THETA (DRIFT)</v>
      </c>
      <c r="B1045" s="1" t="s">
        <v>67</v>
      </c>
      <c r="C1045" s="1" t="s">
        <v>19</v>
      </c>
      <c r="D1045" s="1" t="s">
        <v>20</v>
      </c>
      <c r="E1045" s="1" t="s">
        <v>5</v>
      </c>
      <c r="F1045" s="6">
        <v>0</v>
      </c>
    </row>
    <row r="1046" spans="1:6" x14ac:dyDescent="0.15">
      <c r="A1046" t="str">
        <f t="shared" si="16"/>
        <v>GAS-CONSOL-ALL=HM THETA (DRIFT)</v>
      </c>
      <c r="B1046" s="1" t="s">
        <v>93</v>
      </c>
      <c r="C1046" s="1" t="s">
        <v>19</v>
      </c>
      <c r="D1046" s="1" t="s">
        <v>20</v>
      </c>
      <c r="E1046" s="1" t="s">
        <v>5</v>
      </c>
      <c r="F1046" s="6">
        <v>0</v>
      </c>
    </row>
    <row r="1047" spans="1:6" x14ac:dyDescent="0.15">
      <c r="A1047" t="str">
        <f t="shared" si="16"/>
        <v>GAS-CONSOL-CAN=HM THETA (DRIFT)</v>
      </c>
      <c r="B1047" s="1" t="s">
        <v>94</v>
      </c>
      <c r="C1047" s="1" t="s">
        <v>19</v>
      </c>
      <c r="D1047" s="1" t="s">
        <v>20</v>
      </c>
      <c r="E1047" s="1" t="s">
        <v>5</v>
      </c>
      <c r="F1047" s="6">
        <v>0</v>
      </c>
    </row>
    <row r="1048" spans="1:6" x14ac:dyDescent="0.15">
      <c r="A1048" t="str">
        <f t="shared" si="16"/>
        <v>GAS-CONSOL-US=HM THETA (DRIFT)</v>
      </c>
      <c r="B1048" s="1" t="s">
        <v>95</v>
      </c>
      <c r="C1048" s="1" t="s">
        <v>19</v>
      </c>
      <c r="D1048" s="1" t="s">
        <v>20</v>
      </c>
      <c r="E1048" s="1" t="s">
        <v>5</v>
      </c>
      <c r="F1048" s="6">
        <v>0</v>
      </c>
    </row>
    <row r="1049" spans="1:6" x14ac:dyDescent="0.15">
      <c r="A1049" t="str">
        <f t="shared" si="16"/>
        <v>POWER=HM THETA (DRIFT)</v>
      </c>
      <c r="B1049" s="1" t="s">
        <v>232</v>
      </c>
      <c r="C1049" s="1" t="s">
        <v>19</v>
      </c>
      <c r="D1049" s="1" t="s">
        <v>20</v>
      </c>
      <c r="E1049" s="1" t="s">
        <v>5</v>
      </c>
      <c r="F1049" s="6">
        <v>0</v>
      </c>
    </row>
    <row r="1050" spans="1:6" x14ac:dyDescent="0.15">
      <c r="A1050" t="str">
        <f t="shared" si="16"/>
        <v>POWER EAST &amp; GENCO=HM THETA (DRIFT)</v>
      </c>
      <c r="B1050" s="1" t="s">
        <v>233</v>
      </c>
      <c r="C1050" s="1" t="s">
        <v>19</v>
      </c>
      <c r="D1050" s="1" t="s">
        <v>20</v>
      </c>
      <c r="E1050" s="1" t="s">
        <v>5</v>
      </c>
      <c r="F1050" s="6">
        <v>0</v>
      </c>
    </row>
    <row r="1051" spans="1:6" x14ac:dyDescent="0.15">
      <c r="A1051" t="str">
        <f t="shared" si="16"/>
        <v>SOUTHERN CONE GAS=HM THETA (DRIFT)</v>
      </c>
      <c r="B1051" s="1" t="s">
        <v>242</v>
      </c>
      <c r="C1051" s="1" t="s">
        <v>19</v>
      </c>
      <c r="D1051" s="1" t="s">
        <v>20</v>
      </c>
      <c r="E1051" s="1" t="s">
        <v>5</v>
      </c>
      <c r="F1051" s="6">
        <v>0</v>
      </c>
    </row>
    <row r="1052" spans="1:6" x14ac:dyDescent="0.15">
      <c r="A1052" t="str">
        <f t="shared" si="16"/>
        <v>SOUTHERN CONE POWER=HM THETA (DRIFT)</v>
      </c>
      <c r="B1052" s="1" t="s">
        <v>243</v>
      </c>
      <c r="C1052" s="1" t="s">
        <v>19</v>
      </c>
      <c r="D1052" s="1" t="s">
        <v>20</v>
      </c>
      <c r="E1052" s="1" t="s">
        <v>5</v>
      </c>
      <c r="F1052" s="6">
        <v>0</v>
      </c>
    </row>
    <row r="1053" spans="1:6" x14ac:dyDescent="0.15">
      <c r="A1053" t="str">
        <f t="shared" si="16"/>
        <v>ARG-FT=HM THETA (OPTIONS)</v>
      </c>
      <c r="B1053" s="1" t="s">
        <v>18</v>
      </c>
      <c r="C1053" s="1" t="s">
        <v>19</v>
      </c>
      <c r="D1053" s="1" t="s">
        <v>20</v>
      </c>
      <c r="E1053" s="1" t="s">
        <v>6</v>
      </c>
      <c r="F1053" s="6">
        <v>0</v>
      </c>
    </row>
    <row r="1054" spans="1:6" x14ac:dyDescent="0.15">
      <c r="A1054" t="str">
        <f t="shared" si="16"/>
        <v>AUSTRALIA=HM THETA (OPTIONS)</v>
      </c>
      <c r="B1054" s="1" t="s">
        <v>41</v>
      </c>
      <c r="C1054" s="1" t="s">
        <v>19</v>
      </c>
      <c r="D1054" s="1" t="s">
        <v>20</v>
      </c>
      <c r="E1054" s="1" t="s">
        <v>6</v>
      </c>
      <c r="F1054" s="6">
        <v>8462.1299999999992</v>
      </c>
    </row>
    <row r="1055" spans="1:6" x14ac:dyDescent="0.15">
      <c r="A1055" t="str">
        <f t="shared" si="16"/>
        <v>BRAZIL-POWER=HM THETA (OPTIONS)</v>
      </c>
      <c r="B1055" s="1" t="s">
        <v>48</v>
      </c>
      <c r="C1055" s="1" t="s">
        <v>19</v>
      </c>
      <c r="D1055" s="1" t="s">
        <v>20</v>
      </c>
      <c r="E1055" s="1" t="s">
        <v>6</v>
      </c>
      <c r="F1055" s="6">
        <v>0</v>
      </c>
    </row>
    <row r="1056" spans="1:6" x14ac:dyDescent="0.15">
      <c r="A1056" t="str">
        <f t="shared" si="16"/>
        <v>BROADBAND=HM THETA (OPTIONS)</v>
      </c>
      <c r="B1056" s="1" t="s">
        <v>49</v>
      </c>
      <c r="C1056" s="1" t="s">
        <v>19</v>
      </c>
      <c r="D1056" s="1" t="s">
        <v>20</v>
      </c>
      <c r="E1056" s="1" t="s">
        <v>6</v>
      </c>
      <c r="F1056" s="6">
        <v>777.39</v>
      </c>
    </row>
    <row r="1057" spans="1:6" x14ac:dyDescent="0.15">
      <c r="A1057" t="str">
        <f t="shared" si="16"/>
        <v>COAL=HM THETA (OPTIONS)</v>
      </c>
      <c r="B1057" s="1" t="s">
        <v>53</v>
      </c>
      <c r="C1057" s="1" t="s">
        <v>19</v>
      </c>
      <c r="D1057" s="1" t="s">
        <v>20</v>
      </c>
      <c r="E1057" s="1" t="s">
        <v>6</v>
      </c>
      <c r="F1057" s="6">
        <v>61292.87</v>
      </c>
    </row>
    <row r="1058" spans="1:6" x14ac:dyDescent="0.15">
      <c r="A1058" t="str">
        <f t="shared" si="16"/>
        <v>CROSS COMM-GAS=HM THETA (OPTIONS)</v>
      </c>
      <c r="B1058" s="1" t="s">
        <v>56</v>
      </c>
      <c r="C1058" s="1" t="s">
        <v>19</v>
      </c>
      <c r="D1058" s="1" t="s">
        <v>20</v>
      </c>
      <c r="E1058" s="1" t="s">
        <v>6</v>
      </c>
      <c r="F1058" s="6">
        <v>64576.28</v>
      </c>
    </row>
    <row r="1059" spans="1:6" x14ac:dyDescent="0.15">
      <c r="A1059" t="str">
        <f t="shared" si="16"/>
        <v>CROSS COMM-POWER=HM THETA (OPTIONS)</v>
      </c>
      <c r="B1059" s="1" t="s">
        <v>58</v>
      </c>
      <c r="C1059" s="1" t="s">
        <v>19</v>
      </c>
      <c r="D1059" s="1" t="s">
        <v>20</v>
      </c>
      <c r="E1059" s="1" t="s">
        <v>6</v>
      </c>
      <c r="F1059" s="6">
        <v>0</v>
      </c>
    </row>
    <row r="1060" spans="1:6" x14ac:dyDescent="0.15">
      <c r="A1060" t="str">
        <f t="shared" si="16"/>
        <v>EBS-ADVERTISING=HM THETA (OPTIONS)</v>
      </c>
      <c r="B1060" s="1" t="s">
        <v>60</v>
      </c>
      <c r="C1060" s="1" t="s">
        <v>19</v>
      </c>
      <c r="D1060" s="1" t="s">
        <v>20</v>
      </c>
      <c r="E1060" s="1" t="s">
        <v>6</v>
      </c>
      <c r="F1060" s="6">
        <v>-7334.1</v>
      </c>
    </row>
    <row r="1061" spans="1:6" x14ac:dyDescent="0.15">
      <c r="A1061" t="str">
        <f t="shared" si="16"/>
        <v>EMISSIONS-IR-HEDGE=HM THETA (OPTIONS)</v>
      </c>
      <c r="B1061" s="1" t="s">
        <v>68</v>
      </c>
      <c r="C1061" s="1" t="s">
        <v>19</v>
      </c>
      <c r="D1061" s="1" t="s">
        <v>20</v>
      </c>
      <c r="E1061" s="1" t="s">
        <v>6</v>
      </c>
      <c r="F1061" s="6">
        <v>0</v>
      </c>
    </row>
    <row r="1062" spans="1:6" x14ac:dyDescent="0.15">
      <c r="A1062" t="str">
        <f t="shared" si="16"/>
        <v>ESA-GAS-BOLIVIA=HM THETA (OPTIONS)</v>
      </c>
      <c r="B1062" s="1" t="s">
        <v>74</v>
      </c>
      <c r="C1062" s="1" t="s">
        <v>19</v>
      </c>
      <c r="D1062" s="1" t="s">
        <v>20</v>
      </c>
      <c r="E1062" s="1" t="s">
        <v>6</v>
      </c>
      <c r="F1062" s="6">
        <v>-39803</v>
      </c>
    </row>
    <row r="1063" spans="1:6" x14ac:dyDescent="0.15">
      <c r="A1063" t="str">
        <f t="shared" si="16"/>
        <v>ESA-SOCONE GAS=HM THETA (OPTIONS)</v>
      </c>
      <c r="B1063" s="1" t="s">
        <v>75</v>
      </c>
      <c r="C1063" s="1" t="s">
        <v>19</v>
      </c>
      <c r="D1063" s="1" t="s">
        <v>20</v>
      </c>
      <c r="E1063" s="1" t="s">
        <v>6</v>
      </c>
      <c r="F1063" s="6">
        <v>0</v>
      </c>
    </row>
    <row r="1064" spans="1:6" x14ac:dyDescent="0.15">
      <c r="A1064" t="str">
        <f t="shared" si="16"/>
        <v>ESA-TBS CRUDE=HM THETA (OPTIONS)</v>
      </c>
      <c r="B1064" s="1" t="s">
        <v>76</v>
      </c>
      <c r="C1064" s="1" t="s">
        <v>19</v>
      </c>
      <c r="D1064" s="1" t="s">
        <v>20</v>
      </c>
      <c r="E1064" s="1" t="s">
        <v>6</v>
      </c>
      <c r="F1064" s="6">
        <v>-61791</v>
      </c>
    </row>
    <row r="1065" spans="1:6" x14ac:dyDescent="0.15">
      <c r="A1065" t="str">
        <f t="shared" si="16"/>
        <v>ESA-TBS GAS=HM THETA (OPTIONS)</v>
      </c>
      <c r="B1065" s="1" t="s">
        <v>77</v>
      </c>
      <c r="C1065" s="1" t="s">
        <v>19</v>
      </c>
      <c r="D1065" s="1" t="s">
        <v>20</v>
      </c>
      <c r="E1065" s="1" t="s">
        <v>6</v>
      </c>
      <c r="F1065" s="6">
        <v>0</v>
      </c>
    </row>
    <row r="1066" spans="1:6" x14ac:dyDescent="0.15">
      <c r="A1066" t="str">
        <f t="shared" si="16"/>
        <v>FX=HM THETA (OPTIONS)</v>
      </c>
      <c r="B1066" s="1" t="s">
        <v>90</v>
      </c>
      <c r="C1066" s="1" t="s">
        <v>19</v>
      </c>
      <c r="D1066" s="1" t="s">
        <v>20</v>
      </c>
      <c r="E1066" s="1" t="s">
        <v>6</v>
      </c>
      <c r="F1066" s="6">
        <v>0</v>
      </c>
    </row>
    <row r="1067" spans="1:6" x14ac:dyDescent="0.15">
      <c r="A1067" t="str">
        <f t="shared" si="16"/>
        <v>GAS-EXEC-SPEC=HM THETA (OPTIONS)</v>
      </c>
      <c r="B1067" s="1" t="s">
        <v>96</v>
      </c>
      <c r="C1067" s="1" t="s">
        <v>19</v>
      </c>
      <c r="D1067" s="1" t="s">
        <v>20</v>
      </c>
      <c r="E1067" s="1" t="s">
        <v>6</v>
      </c>
      <c r="F1067" s="6">
        <v>0</v>
      </c>
    </row>
    <row r="1068" spans="1:6" x14ac:dyDescent="0.15">
      <c r="A1068" t="str">
        <f t="shared" si="16"/>
        <v>GAS-FIRM-CANADA=HM THETA (OPTIONS)</v>
      </c>
      <c r="B1068" s="1" t="s">
        <v>106</v>
      </c>
      <c r="C1068" s="1" t="s">
        <v>19</v>
      </c>
      <c r="D1068" s="1" t="s">
        <v>20</v>
      </c>
      <c r="E1068" s="1" t="s">
        <v>6</v>
      </c>
      <c r="F1068" s="6">
        <v>-4463077.76</v>
      </c>
    </row>
    <row r="1069" spans="1:6" x14ac:dyDescent="0.15">
      <c r="A1069" t="str">
        <f t="shared" si="16"/>
        <v>GAS-FIRM-CENT=HM THETA (OPTIONS)</v>
      </c>
      <c r="B1069" s="1" t="s">
        <v>107</v>
      </c>
      <c r="C1069" s="1" t="s">
        <v>19</v>
      </c>
      <c r="D1069" s="1" t="s">
        <v>20</v>
      </c>
      <c r="E1069" s="1" t="s">
        <v>6</v>
      </c>
      <c r="F1069" s="6">
        <v>-1389264.28</v>
      </c>
    </row>
    <row r="1070" spans="1:6" x14ac:dyDescent="0.15">
      <c r="A1070" t="str">
        <f t="shared" si="16"/>
        <v>GAS-FIRM-DENVER=HM THETA (OPTIONS)</v>
      </c>
      <c r="B1070" s="1" t="s">
        <v>108</v>
      </c>
      <c r="C1070" s="1" t="s">
        <v>19</v>
      </c>
      <c r="D1070" s="1" t="s">
        <v>20</v>
      </c>
      <c r="E1070" s="1" t="s">
        <v>6</v>
      </c>
      <c r="F1070" s="6">
        <v>0</v>
      </c>
    </row>
    <row r="1071" spans="1:6" x14ac:dyDescent="0.15">
      <c r="A1071" t="str">
        <f t="shared" si="16"/>
        <v>GAS-FIRM-EAST=HM THETA (OPTIONS)</v>
      </c>
      <c r="B1071" s="1" t="s">
        <v>109</v>
      </c>
      <c r="C1071" s="1" t="s">
        <v>19</v>
      </c>
      <c r="D1071" s="1" t="s">
        <v>20</v>
      </c>
      <c r="E1071" s="1" t="s">
        <v>6</v>
      </c>
      <c r="F1071" s="6">
        <v>0.02</v>
      </c>
    </row>
    <row r="1072" spans="1:6" x14ac:dyDescent="0.15">
      <c r="A1072" t="str">
        <f t="shared" si="16"/>
        <v>GAS-FIRM-GD-OPTION=HM THETA (OPTIONS)</v>
      </c>
      <c r="B1072" s="1" t="s">
        <v>110</v>
      </c>
      <c r="C1072" s="1" t="s">
        <v>19</v>
      </c>
      <c r="D1072" s="1" t="s">
        <v>20</v>
      </c>
      <c r="E1072" s="1" t="s">
        <v>6</v>
      </c>
      <c r="F1072" s="6">
        <v>0</v>
      </c>
    </row>
    <row r="1073" spans="1:6" x14ac:dyDescent="0.15">
      <c r="A1073" t="str">
        <f t="shared" si="16"/>
        <v>GAS-FIRM-NWEST=HM THETA (OPTIONS)</v>
      </c>
      <c r="B1073" s="1" t="s">
        <v>111</v>
      </c>
      <c r="C1073" s="1" t="s">
        <v>19</v>
      </c>
      <c r="D1073" s="1" t="s">
        <v>20</v>
      </c>
      <c r="E1073" s="1" t="s">
        <v>6</v>
      </c>
      <c r="F1073" s="6">
        <v>0</v>
      </c>
    </row>
    <row r="1074" spans="1:6" x14ac:dyDescent="0.15">
      <c r="A1074" t="str">
        <f t="shared" si="16"/>
        <v>GAS-FIRM-NY=HM THETA (OPTIONS)</v>
      </c>
      <c r="B1074" s="1" t="s">
        <v>112</v>
      </c>
      <c r="C1074" s="1" t="s">
        <v>19</v>
      </c>
      <c r="D1074" s="1" t="s">
        <v>20</v>
      </c>
      <c r="E1074" s="1" t="s">
        <v>6</v>
      </c>
      <c r="F1074" s="6">
        <v>0</v>
      </c>
    </row>
    <row r="1075" spans="1:6" x14ac:dyDescent="0.15">
      <c r="A1075" t="str">
        <f t="shared" si="16"/>
        <v>GAS-FIRM-TECH=HM THETA (OPTIONS)</v>
      </c>
      <c r="B1075" s="1" t="s">
        <v>113</v>
      </c>
      <c r="C1075" s="1" t="s">
        <v>19</v>
      </c>
      <c r="D1075" s="1" t="s">
        <v>20</v>
      </c>
      <c r="E1075" s="1" t="s">
        <v>6</v>
      </c>
      <c r="F1075" s="6">
        <v>0</v>
      </c>
    </row>
    <row r="1076" spans="1:6" x14ac:dyDescent="0.15">
      <c r="A1076" t="str">
        <f t="shared" si="16"/>
        <v>GAS-FIRM-TX-MCL=HM THETA (OPTIONS)</v>
      </c>
      <c r="B1076" s="1" t="s">
        <v>114</v>
      </c>
      <c r="C1076" s="1" t="s">
        <v>19</v>
      </c>
      <c r="D1076" s="1" t="s">
        <v>20</v>
      </c>
      <c r="E1076" s="1" t="s">
        <v>6</v>
      </c>
      <c r="F1076" s="6">
        <v>0</v>
      </c>
    </row>
    <row r="1077" spans="1:6" x14ac:dyDescent="0.15">
      <c r="A1077" t="str">
        <f t="shared" si="16"/>
        <v>GAS-FIRM-TX-RIC=HM THETA (OPTIONS)</v>
      </c>
      <c r="B1077" s="1" t="s">
        <v>115</v>
      </c>
      <c r="C1077" s="1" t="s">
        <v>19</v>
      </c>
      <c r="D1077" s="1" t="s">
        <v>20</v>
      </c>
      <c r="E1077" s="1" t="s">
        <v>6</v>
      </c>
      <c r="F1077" s="6">
        <v>0</v>
      </c>
    </row>
    <row r="1078" spans="1:6" x14ac:dyDescent="0.15">
      <c r="A1078" t="str">
        <f t="shared" si="16"/>
        <v>GAS-FIRM-WEST=HM THETA (OPTIONS)</v>
      </c>
      <c r="B1078" s="1" t="s">
        <v>116</v>
      </c>
      <c r="C1078" s="1" t="s">
        <v>19</v>
      </c>
      <c r="D1078" s="1" t="s">
        <v>20</v>
      </c>
      <c r="E1078" s="1" t="s">
        <v>6</v>
      </c>
      <c r="F1078" s="6">
        <v>0</v>
      </c>
    </row>
    <row r="1079" spans="1:6" x14ac:dyDescent="0.15">
      <c r="A1079" t="str">
        <f t="shared" si="16"/>
        <v>GAS-GAS-EXEC=HM THETA (OPTIONS)</v>
      </c>
      <c r="B1079" s="1" t="s">
        <v>117</v>
      </c>
      <c r="C1079" s="1" t="s">
        <v>19</v>
      </c>
      <c r="D1079" s="1" t="s">
        <v>20</v>
      </c>
      <c r="E1079" s="1" t="s">
        <v>6</v>
      </c>
      <c r="F1079" s="6">
        <v>0</v>
      </c>
    </row>
    <row r="1080" spans="1:6" x14ac:dyDescent="0.15">
      <c r="A1080" t="str">
        <f t="shared" si="16"/>
        <v>GAS-GD-EAST=HM THETA (OPTIONS)</v>
      </c>
      <c r="B1080" s="1" t="s">
        <v>118</v>
      </c>
      <c r="C1080" s="1" t="s">
        <v>19</v>
      </c>
      <c r="D1080" s="1" t="s">
        <v>20</v>
      </c>
      <c r="E1080" s="1" t="s">
        <v>6</v>
      </c>
      <c r="F1080" s="6">
        <v>0</v>
      </c>
    </row>
    <row r="1081" spans="1:6" x14ac:dyDescent="0.15">
      <c r="A1081" t="str">
        <f t="shared" si="16"/>
        <v>GAS-GD-HUB=HM THETA (OPTIONS)</v>
      </c>
      <c r="B1081" s="1" t="s">
        <v>119</v>
      </c>
      <c r="C1081" s="1" t="s">
        <v>19</v>
      </c>
      <c r="D1081" s="1" t="s">
        <v>20</v>
      </c>
      <c r="E1081" s="1" t="s">
        <v>6</v>
      </c>
      <c r="F1081" s="6">
        <v>-1017663.49</v>
      </c>
    </row>
    <row r="1082" spans="1:6" x14ac:dyDescent="0.15">
      <c r="A1082" t="str">
        <f t="shared" si="16"/>
        <v>GAS-GD-TEXAS=HM THETA (OPTIONS)</v>
      </c>
      <c r="B1082" s="1" t="s">
        <v>120</v>
      </c>
      <c r="C1082" s="1" t="s">
        <v>19</v>
      </c>
      <c r="D1082" s="1" t="s">
        <v>20</v>
      </c>
      <c r="E1082" s="1" t="s">
        <v>6</v>
      </c>
      <c r="F1082" s="6">
        <v>0.17</v>
      </c>
    </row>
    <row r="1083" spans="1:6" x14ac:dyDescent="0.15">
      <c r="A1083" t="str">
        <f t="shared" si="16"/>
        <v>GAS-GD-WEST=HM THETA (OPTIONS)</v>
      </c>
      <c r="B1083" s="1" t="s">
        <v>121</v>
      </c>
      <c r="C1083" s="1" t="s">
        <v>19</v>
      </c>
      <c r="D1083" s="1" t="s">
        <v>20</v>
      </c>
      <c r="E1083" s="1" t="s">
        <v>6</v>
      </c>
      <c r="F1083" s="6">
        <v>0</v>
      </c>
    </row>
    <row r="1084" spans="1:6" x14ac:dyDescent="0.15">
      <c r="A1084" t="str">
        <f t="shared" si="16"/>
        <v>GAS-IM-CANADA=HM THETA (OPTIONS)</v>
      </c>
      <c r="B1084" s="1" t="s">
        <v>122</v>
      </c>
      <c r="C1084" s="1" t="s">
        <v>19</v>
      </c>
      <c r="D1084" s="1" t="s">
        <v>20</v>
      </c>
      <c r="E1084" s="1" t="s">
        <v>6</v>
      </c>
      <c r="F1084" s="6">
        <v>0</v>
      </c>
    </row>
    <row r="1085" spans="1:6" x14ac:dyDescent="0.15">
      <c r="A1085" t="str">
        <f t="shared" si="16"/>
        <v>GAS-IM-CENT=HM THETA (OPTIONS)</v>
      </c>
      <c r="B1085" s="1" t="s">
        <v>123</v>
      </c>
      <c r="C1085" s="1" t="s">
        <v>19</v>
      </c>
      <c r="D1085" s="1" t="s">
        <v>20</v>
      </c>
      <c r="E1085" s="1" t="s">
        <v>6</v>
      </c>
      <c r="F1085" s="6">
        <v>-15644.67</v>
      </c>
    </row>
    <row r="1086" spans="1:6" x14ac:dyDescent="0.15">
      <c r="A1086" t="str">
        <f t="shared" si="16"/>
        <v>GAS-IM-CHICAGO=HM THETA (OPTIONS)</v>
      </c>
      <c r="B1086" s="1" t="s">
        <v>124</v>
      </c>
      <c r="C1086" s="1" t="s">
        <v>19</v>
      </c>
      <c r="D1086" s="1" t="s">
        <v>20</v>
      </c>
      <c r="E1086" s="1" t="s">
        <v>6</v>
      </c>
      <c r="F1086" s="6">
        <v>0</v>
      </c>
    </row>
    <row r="1087" spans="1:6" x14ac:dyDescent="0.15">
      <c r="A1087" t="str">
        <f t="shared" si="16"/>
        <v>GAS-IM-DENVER=HM THETA (OPTIONS)</v>
      </c>
      <c r="B1087" s="1" t="s">
        <v>125</v>
      </c>
      <c r="C1087" s="1" t="s">
        <v>19</v>
      </c>
      <c r="D1087" s="1" t="s">
        <v>20</v>
      </c>
      <c r="E1087" s="1" t="s">
        <v>6</v>
      </c>
      <c r="F1087" s="6">
        <v>0</v>
      </c>
    </row>
    <row r="1088" spans="1:6" x14ac:dyDescent="0.15">
      <c r="A1088" t="str">
        <f t="shared" si="16"/>
        <v>GAS-IM-EAST=HM THETA (OPTIONS)</v>
      </c>
      <c r="B1088" s="1" t="s">
        <v>126</v>
      </c>
      <c r="C1088" s="1" t="s">
        <v>19</v>
      </c>
      <c r="D1088" s="1" t="s">
        <v>20</v>
      </c>
      <c r="E1088" s="1" t="s">
        <v>6</v>
      </c>
      <c r="F1088" s="6">
        <v>-591.11</v>
      </c>
    </row>
    <row r="1089" spans="1:6" x14ac:dyDescent="0.15">
      <c r="A1089" t="str">
        <f t="shared" si="16"/>
        <v>GAS-IM-TEXAS=HM THETA (OPTIONS)</v>
      </c>
      <c r="B1089" s="1" t="s">
        <v>127</v>
      </c>
      <c r="C1089" s="1" t="s">
        <v>19</v>
      </c>
      <c r="D1089" s="1" t="s">
        <v>20</v>
      </c>
      <c r="E1089" s="1" t="s">
        <v>6</v>
      </c>
      <c r="F1089" s="6">
        <v>863.66</v>
      </c>
    </row>
    <row r="1090" spans="1:6" x14ac:dyDescent="0.15">
      <c r="A1090" t="str">
        <f t="shared" si="16"/>
        <v>GAS-IM-WEST=HM THETA (OPTIONS)</v>
      </c>
      <c r="B1090" s="1" t="s">
        <v>128</v>
      </c>
      <c r="C1090" s="1" t="s">
        <v>19</v>
      </c>
      <c r="D1090" s="1" t="s">
        <v>20</v>
      </c>
      <c r="E1090" s="1" t="s">
        <v>6</v>
      </c>
      <c r="F1090" s="6">
        <v>0</v>
      </c>
    </row>
    <row r="1091" spans="1:6" x14ac:dyDescent="0.15">
      <c r="A1091" t="str">
        <f t="shared" ref="A1091:A1154" si="17">B1091&amp;"="&amp;E1091</f>
        <v>GAS-MANAGEMENT=HM THETA (OPTIONS)</v>
      </c>
      <c r="B1091" s="1" t="s">
        <v>129</v>
      </c>
      <c r="C1091" s="1" t="s">
        <v>19</v>
      </c>
      <c r="D1091" s="1" t="s">
        <v>20</v>
      </c>
      <c r="E1091" s="1" t="s">
        <v>6</v>
      </c>
      <c r="F1091" s="6">
        <v>0</v>
      </c>
    </row>
    <row r="1092" spans="1:6" x14ac:dyDescent="0.15">
      <c r="A1092" t="str">
        <f t="shared" si="17"/>
        <v>GAS-NYMEX=HM THETA (OPTIONS)</v>
      </c>
      <c r="B1092" s="1" t="s">
        <v>130</v>
      </c>
      <c r="C1092" s="1" t="s">
        <v>19</v>
      </c>
      <c r="D1092" s="1" t="s">
        <v>20</v>
      </c>
      <c r="E1092" s="1" t="s">
        <v>6</v>
      </c>
      <c r="F1092" s="6">
        <v>-5997787.1299999999</v>
      </c>
    </row>
    <row r="1093" spans="1:6" x14ac:dyDescent="0.15">
      <c r="A1093" t="str">
        <f t="shared" si="17"/>
        <v>GAS-PIPE-OPTIONS=HM THETA (OPTIONS)</v>
      </c>
      <c r="B1093" s="1" t="s">
        <v>131</v>
      </c>
      <c r="C1093" s="1" t="s">
        <v>19</v>
      </c>
      <c r="D1093" s="1" t="s">
        <v>20</v>
      </c>
      <c r="E1093" s="1" t="s">
        <v>6</v>
      </c>
      <c r="F1093" s="6">
        <v>-1107046</v>
      </c>
    </row>
    <row r="1094" spans="1:6" x14ac:dyDescent="0.15">
      <c r="A1094" t="str">
        <f t="shared" si="17"/>
        <v>GAS-STORAGE=HM THETA (OPTIONS)</v>
      </c>
      <c r="B1094" s="1" t="s">
        <v>132</v>
      </c>
      <c r="C1094" s="1" t="s">
        <v>19</v>
      </c>
      <c r="D1094" s="1" t="s">
        <v>20</v>
      </c>
      <c r="E1094" s="1" t="s">
        <v>6</v>
      </c>
      <c r="F1094" s="6">
        <v>-10792</v>
      </c>
    </row>
    <row r="1095" spans="1:6" x14ac:dyDescent="0.15">
      <c r="A1095" t="str">
        <f t="shared" si="17"/>
        <v>GAS-TRANSPORT-EAST=HM THETA (OPTIONS)</v>
      </c>
      <c r="B1095" s="1" t="s">
        <v>133</v>
      </c>
      <c r="C1095" s="1" t="s">
        <v>19</v>
      </c>
      <c r="D1095" s="1" t="s">
        <v>20</v>
      </c>
      <c r="E1095" s="1" t="s">
        <v>6</v>
      </c>
      <c r="F1095" s="6">
        <v>0</v>
      </c>
    </row>
    <row r="1096" spans="1:6" x14ac:dyDescent="0.15">
      <c r="A1096" t="str">
        <f t="shared" si="17"/>
        <v>IR=HM THETA (OPTIONS)</v>
      </c>
      <c r="B1096" s="1" t="s">
        <v>151</v>
      </c>
      <c r="C1096" s="1" t="s">
        <v>19</v>
      </c>
      <c r="D1096" s="1" t="s">
        <v>20</v>
      </c>
      <c r="E1096" s="1" t="s">
        <v>6</v>
      </c>
      <c r="F1096" s="6">
        <v>0</v>
      </c>
    </row>
    <row r="1097" spans="1:6" x14ac:dyDescent="0.15">
      <c r="A1097" t="str">
        <f t="shared" si="17"/>
        <v>LUMBER=HM THETA (OPTIONS)</v>
      </c>
      <c r="B1097" s="1" t="s">
        <v>152</v>
      </c>
      <c r="C1097" s="1" t="s">
        <v>19</v>
      </c>
      <c r="D1097" s="1" t="s">
        <v>20</v>
      </c>
      <c r="E1097" s="1" t="s">
        <v>6</v>
      </c>
      <c r="F1097" s="6">
        <v>0</v>
      </c>
    </row>
    <row r="1098" spans="1:6" x14ac:dyDescent="0.15">
      <c r="A1098" t="str">
        <f t="shared" si="17"/>
        <v>NOX=HM THETA (OPTIONS)</v>
      </c>
      <c r="B1098" s="1" t="s">
        <v>223</v>
      </c>
      <c r="C1098" s="1" t="s">
        <v>19</v>
      </c>
      <c r="D1098" s="1" t="s">
        <v>20</v>
      </c>
      <c r="E1098" s="1" t="s">
        <v>6</v>
      </c>
      <c r="F1098" s="6">
        <v>0</v>
      </c>
    </row>
    <row r="1099" spans="1:6" x14ac:dyDescent="0.15">
      <c r="A1099" t="str">
        <f t="shared" si="17"/>
        <v>NOX-INV=HM THETA (OPTIONS)</v>
      </c>
      <c r="B1099" s="1" t="s">
        <v>224</v>
      </c>
      <c r="C1099" s="1" t="s">
        <v>19</v>
      </c>
      <c r="D1099" s="1" t="s">
        <v>20</v>
      </c>
      <c r="E1099" s="1" t="s">
        <v>6</v>
      </c>
      <c r="F1099" s="6">
        <v>0</v>
      </c>
    </row>
    <row r="1100" spans="1:6" x14ac:dyDescent="0.15">
      <c r="A1100" t="str">
        <f t="shared" si="17"/>
        <v>PAPER=HM THETA (OPTIONS)</v>
      </c>
      <c r="B1100" s="1" t="s">
        <v>231</v>
      </c>
      <c r="C1100" s="1" t="s">
        <v>19</v>
      </c>
      <c r="D1100" s="1" t="s">
        <v>20</v>
      </c>
      <c r="E1100" s="1" t="s">
        <v>6</v>
      </c>
      <c r="F1100" s="6">
        <v>85240</v>
      </c>
    </row>
    <row r="1101" spans="1:6" x14ac:dyDescent="0.15">
      <c r="A1101" t="str">
        <f t="shared" si="17"/>
        <v>POWER-EAST=HM THETA (OPTIONS)</v>
      </c>
      <c r="B1101" s="1" t="s">
        <v>235</v>
      </c>
      <c r="C1101" s="1" t="s">
        <v>19</v>
      </c>
      <c r="D1101" s="1" t="s">
        <v>20</v>
      </c>
      <c r="E1101" s="1" t="s">
        <v>6</v>
      </c>
      <c r="F1101" s="6">
        <v>117060.3</v>
      </c>
    </row>
    <row r="1102" spans="1:6" x14ac:dyDescent="0.15">
      <c r="A1102" t="str">
        <f t="shared" si="17"/>
        <v>POWER-GENCO=HM THETA (OPTIONS)</v>
      </c>
      <c r="B1102" s="1" t="s">
        <v>236</v>
      </c>
      <c r="C1102" s="1" t="s">
        <v>19</v>
      </c>
      <c r="D1102" s="1" t="s">
        <v>20</v>
      </c>
      <c r="E1102" s="1" t="s">
        <v>6</v>
      </c>
      <c r="F1102" s="6">
        <v>0</v>
      </c>
    </row>
    <row r="1103" spans="1:6" x14ac:dyDescent="0.15">
      <c r="A1103" t="str">
        <f t="shared" si="17"/>
        <v>POWER-WEST=HM THETA (OPTIONS)</v>
      </c>
      <c r="B1103" s="1" t="s">
        <v>237</v>
      </c>
      <c r="C1103" s="1" t="s">
        <v>19</v>
      </c>
      <c r="D1103" s="1" t="s">
        <v>20</v>
      </c>
      <c r="E1103" s="1" t="s">
        <v>6</v>
      </c>
      <c r="F1103" s="6">
        <v>-2554151</v>
      </c>
    </row>
    <row r="1104" spans="1:6" x14ac:dyDescent="0.15">
      <c r="A1104" t="str">
        <f t="shared" si="17"/>
        <v>SO2=HM THETA (OPTIONS)</v>
      </c>
      <c r="B1104" s="1" t="s">
        <v>238</v>
      </c>
      <c r="C1104" s="1" t="s">
        <v>19</v>
      </c>
      <c r="D1104" s="1" t="s">
        <v>20</v>
      </c>
      <c r="E1104" s="1" t="s">
        <v>6</v>
      </c>
      <c r="F1104" s="6">
        <v>-65119.62</v>
      </c>
    </row>
    <row r="1105" spans="1:6" x14ac:dyDescent="0.15">
      <c r="A1105" t="str">
        <f t="shared" si="17"/>
        <v>SO2-INV=HM THETA (OPTIONS)</v>
      </c>
      <c r="B1105" s="1" t="s">
        <v>239</v>
      </c>
      <c r="C1105" s="1" t="s">
        <v>19</v>
      </c>
      <c r="D1105" s="1" t="s">
        <v>20</v>
      </c>
      <c r="E1105" s="1" t="s">
        <v>6</v>
      </c>
      <c r="F1105" s="6">
        <v>0</v>
      </c>
    </row>
    <row r="1106" spans="1:6" x14ac:dyDescent="0.15">
      <c r="A1106" t="str">
        <f t="shared" si="17"/>
        <v>WEATHER=HM THETA (OPTIONS)</v>
      </c>
      <c r="B1106" s="1" t="s">
        <v>246</v>
      </c>
      <c r="C1106" s="1" t="s">
        <v>19</v>
      </c>
      <c r="D1106" s="1" t="s">
        <v>20</v>
      </c>
      <c r="E1106" s="1" t="s">
        <v>6</v>
      </c>
      <c r="F1106" s="6">
        <v>-491711</v>
      </c>
    </row>
    <row r="1107" spans="1:6" x14ac:dyDescent="0.15">
      <c r="A1107" t="str">
        <f t="shared" si="17"/>
        <v>WEST-MGMT=HM THETA (OPTIONS)</v>
      </c>
      <c r="B1107" s="1" t="s">
        <v>247</v>
      </c>
      <c r="C1107" s="1" t="s">
        <v>19</v>
      </c>
      <c r="D1107" s="1" t="s">
        <v>20</v>
      </c>
      <c r="E1107" s="1" t="s">
        <v>6</v>
      </c>
      <c r="F1107" s="6">
        <v>0</v>
      </c>
    </row>
    <row r="1108" spans="1:6" x14ac:dyDescent="0.15">
      <c r="A1108" t="str">
        <f t="shared" si="17"/>
        <v>CROSS COMM=HM THETA (OPTIONS)</v>
      </c>
      <c r="B1108" s="1" t="s">
        <v>55</v>
      </c>
      <c r="C1108" s="1" t="s">
        <v>19</v>
      </c>
      <c r="D1108" s="1" t="s">
        <v>20</v>
      </c>
      <c r="E1108" s="1" t="s">
        <v>6</v>
      </c>
      <c r="F1108" s="6">
        <v>64576.28</v>
      </c>
    </row>
    <row r="1109" spans="1:6" x14ac:dyDescent="0.15">
      <c r="A1109" t="str">
        <f t="shared" si="17"/>
        <v>EMISSIONS=HM THETA (OPTIONS)</v>
      </c>
      <c r="B1109" s="1" t="s">
        <v>67</v>
      </c>
      <c r="C1109" s="1" t="s">
        <v>19</v>
      </c>
      <c r="D1109" s="1" t="s">
        <v>20</v>
      </c>
      <c r="E1109" s="1" t="s">
        <v>6</v>
      </c>
      <c r="F1109" s="6">
        <v>-65119.62</v>
      </c>
    </row>
    <row r="1110" spans="1:6" x14ac:dyDescent="0.15">
      <c r="A1110" t="str">
        <f t="shared" si="17"/>
        <v>GAS-CONSOL-ALL=HM THETA (OPTIONS)</v>
      </c>
      <c r="B1110" s="1" t="s">
        <v>93</v>
      </c>
      <c r="C1110" s="1" t="s">
        <v>19</v>
      </c>
      <c r="D1110" s="1" t="s">
        <v>20</v>
      </c>
      <c r="E1110" s="1" t="s">
        <v>6</v>
      </c>
      <c r="F1110" s="6">
        <v>-14001002.59</v>
      </c>
    </row>
    <row r="1111" spans="1:6" x14ac:dyDescent="0.15">
      <c r="A1111" t="str">
        <f t="shared" si="17"/>
        <v>GAS-CONSOL-CAN=HM THETA (OPTIONS)</v>
      </c>
      <c r="B1111" s="1" t="s">
        <v>94</v>
      </c>
      <c r="C1111" s="1" t="s">
        <v>19</v>
      </c>
      <c r="D1111" s="1" t="s">
        <v>20</v>
      </c>
      <c r="E1111" s="1" t="s">
        <v>6</v>
      </c>
      <c r="F1111" s="6">
        <v>-4463077.76</v>
      </c>
    </row>
    <row r="1112" spans="1:6" x14ac:dyDescent="0.15">
      <c r="A1112" t="str">
        <f t="shared" si="17"/>
        <v>GAS-CONSOL-US=HM THETA (OPTIONS)</v>
      </c>
      <c r="B1112" s="1" t="s">
        <v>95</v>
      </c>
      <c r="C1112" s="1" t="s">
        <v>19</v>
      </c>
      <c r="D1112" s="1" t="s">
        <v>20</v>
      </c>
      <c r="E1112" s="1" t="s">
        <v>6</v>
      </c>
      <c r="F1112" s="6">
        <v>-9537924.8300000001</v>
      </c>
    </row>
    <row r="1113" spans="1:6" x14ac:dyDescent="0.15">
      <c r="A1113" t="str">
        <f t="shared" si="17"/>
        <v>POWER=HM THETA (OPTIONS)</v>
      </c>
      <c r="B1113" s="1" t="s">
        <v>232</v>
      </c>
      <c r="C1113" s="1" t="s">
        <v>19</v>
      </c>
      <c r="D1113" s="1" t="s">
        <v>20</v>
      </c>
      <c r="E1113" s="1" t="s">
        <v>6</v>
      </c>
      <c r="F1113" s="6">
        <v>-2437090.7000000002</v>
      </c>
    </row>
    <row r="1114" spans="1:6" x14ac:dyDescent="0.15">
      <c r="A1114" t="str">
        <f t="shared" si="17"/>
        <v>POWER EAST &amp; GENCO=HM THETA (OPTIONS)</v>
      </c>
      <c r="B1114" s="1" t="s">
        <v>233</v>
      </c>
      <c r="C1114" s="1" t="s">
        <v>19</v>
      </c>
      <c r="D1114" s="1" t="s">
        <v>20</v>
      </c>
      <c r="E1114" s="1" t="s">
        <v>6</v>
      </c>
      <c r="F1114" s="6">
        <v>117060.3</v>
      </c>
    </row>
    <row r="1115" spans="1:6" x14ac:dyDescent="0.15">
      <c r="A1115" t="str">
        <f t="shared" si="17"/>
        <v>SOUTHERN CONE GAS=HM THETA (OPTIONS)</v>
      </c>
      <c r="B1115" s="1" t="s">
        <v>242</v>
      </c>
      <c r="C1115" s="1" t="s">
        <v>19</v>
      </c>
      <c r="D1115" s="1" t="s">
        <v>20</v>
      </c>
      <c r="E1115" s="1" t="s">
        <v>6</v>
      </c>
      <c r="F1115" s="6">
        <v>-39803</v>
      </c>
    </row>
    <row r="1116" spans="1:6" x14ac:dyDescent="0.15">
      <c r="A1116" t="str">
        <f t="shared" si="17"/>
        <v>SOUTHERN CONE POWER=HM THETA (OPTIONS)</v>
      </c>
      <c r="B1116" s="1" t="s">
        <v>243</v>
      </c>
      <c r="C1116" s="1" t="s">
        <v>19</v>
      </c>
      <c r="D1116" s="1" t="s">
        <v>20</v>
      </c>
      <c r="E1116" s="1" t="s">
        <v>6</v>
      </c>
      <c r="F1116" s="6">
        <v>0</v>
      </c>
    </row>
    <row r="1117" spans="1:6" x14ac:dyDescent="0.15">
      <c r="A1117" t="str">
        <f t="shared" si="17"/>
        <v>ARG-FT=HM THETA TOTAL</v>
      </c>
      <c r="B1117" s="1" t="s">
        <v>18</v>
      </c>
      <c r="C1117" s="1" t="s">
        <v>19</v>
      </c>
      <c r="D1117" s="1" t="s">
        <v>20</v>
      </c>
      <c r="E1117" s="1" t="s">
        <v>25</v>
      </c>
      <c r="F1117" s="6">
        <v>0</v>
      </c>
    </row>
    <row r="1118" spans="1:6" x14ac:dyDescent="0.15">
      <c r="A1118" t="str">
        <f t="shared" si="17"/>
        <v>AUSTRALIA=HM THETA TOTAL</v>
      </c>
      <c r="B1118" s="1" t="s">
        <v>41</v>
      </c>
      <c r="C1118" s="1" t="s">
        <v>19</v>
      </c>
      <c r="D1118" s="1" t="s">
        <v>20</v>
      </c>
      <c r="E1118" s="1" t="s">
        <v>25</v>
      </c>
      <c r="F1118" s="6">
        <v>8462.1299999999992</v>
      </c>
    </row>
    <row r="1119" spans="1:6" x14ac:dyDescent="0.15">
      <c r="A1119" t="str">
        <f t="shared" si="17"/>
        <v>BRAZIL-POWER=HM THETA TOTAL</v>
      </c>
      <c r="B1119" s="1" t="s">
        <v>48</v>
      </c>
      <c r="C1119" s="1" t="s">
        <v>19</v>
      </c>
      <c r="D1119" s="1" t="s">
        <v>20</v>
      </c>
      <c r="E1119" s="1" t="s">
        <v>25</v>
      </c>
      <c r="F1119" s="6">
        <v>0</v>
      </c>
    </row>
    <row r="1120" spans="1:6" x14ac:dyDescent="0.15">
      <c r="A1120" t="str">
        <f t="shared" si="17"/>
        <v>BROADBAND=HM THETA TOTAL</v>
      </c>
      <c r="B1120" s="1" t="s">
        <v>49</v>
      </c>
      <c r="C1120" s="1" t="s">
        <v>19</v>
      </c>
      <c r="D1120" s="1" t="s">
        <v>20</v>
      </c>
      <c r="E1120" s="1" t="s">
        <v>25</v>
      </c>
      <c r="F1120" s="6">
        <v>-23294.37</v>
      </c>
    </row>
    <row r="1121" spans="1:6" x14ac:dyDescent="0.15">
      <c r="A1121" t="str">
        <f t="shared" si="17"/>
        <v>COAL=HM THETA TOTAL</v>
      </c>
      <c r="B1121" s="1" t="s">
        <v>53</v>
      </c>
      <c r="C1121" s="1" t="s">
        <v>19</v>
      </c>
      <c r="D1121" s="1" t="s">
        <v>20</v>
      </c>
      <c r="E1121" s="1" t="s">
        <v>25</v>
      </c>
      <c r="F1121" s="6">
        <v>61292.87</v>
      </c>
    </row>
    <row r="1122" spans="1:6" x14ac:dyDescent="0.15">
      <c r="A1122" t="str">
        <f t="shared" si="17"/>
        <v>CROSS COMM-GAS=HM THETA TOTAL</v>
      </c>
      <c r="B1122" s="1" t="s">
        <v>56</v>
      </c>
      <c r="C1122" s="1" t="s">
        <v>19</v>
      </c>
      <c r="D1122" s="1" t="s">
        <v>20</v>
      </c>
      <c r="E1122" s="1" t="s">
        <v>25</v>
      </c>
      <c r="F1122" s="6">
        <v>64576.28</v>
      </c>
    </row>
    <row r="1123" spans="1:6" x14ac:dyDescent="0.15">
      <c r="A1123" t="str">
        <f t="shared" si="17"/>
        <v>CROSS COMM-POWER=HM THETA TOTAL</v>
      </c>
      <c r="B1123" s="1" t="s">
        <v>58</v>
      </c>
      <c r="C1123" s="1" t="s">
        <v>19</v>
      </c>
      <c r="D1123" s="1" t="s">
        <v>20</v>
      </c>
      <c r="E1123" s="1" t="s">
        <v>25</v>
      </c>
      <c r="F1123" s="6">
        <v>0</v>
      </c>
    </row>
    <row r="1124" spans="1:6" x14ac:dyDescent="0.15">
      <c r="A1124" t="str">
        <f t="shared" si="17"/>
        <v>EBS-ADVERTISING=HM THETA TOTAL</v>
      </c>
      <c r="B1124" s="1" t="s">
        <v>60</v>
      </c>
      <c r="C1124" s="1" t="s">
        <v>19</v>
      </c>
      <c r="D1124" s="1" t="s">
        <v>20</v>
      </c>
      <c r="E1124" s="1" t="s">
        <v>25</v>
      </c>
      <c r="F1124" s="6">
        <v>-7339.48</v>
      </c>
    </row>
    <row r="1125" spans="1:6" x14ac:dyDescent="0.15">
      <c r="A1125" t="str">
        <f t="shared" si="17"/>
        <v>EMISSIONS-IR-HEDGE=HM THETA TOTAL</v>
      </c>
      <c r="B1125" s="1" t="s">
        <v>68</v>
      </c>
      <c r="C1125" s="1" t="s">
        <v>19</v>
      </c>
      <c r="D1125" s="1" t="s">
        <v>20</v>
      </c>
      <c r="E1125" s="1" t="s">
        <v>25</v>
      </c>
      <c r="F1125" s="6">
        <v>0</v>
      </c>
    </row>
    <row r="1126" spans="1:6" x14ac:dyDescent="0.15">
      <c r="A1126" t="str">
        <f t="shared" si="17"/>
        <v>ENRONEUR-HEDGES=HM THETA TOTAL</v>
      </c>
      <c r="B1126" s="1" t="s">
        <v>69</v>
      </c>
      <c r="C1126" s="1" t="s">
        <v>19</v>
      </c>
      <c r="D1126" s="1" t="s">
        <v>20</v>
      </c>
      <c r="E1126" s="1" t="s">
        <v>25</v>
      </c>
      <c r="F1126" s="6">
        <v>0</v>
      </c>
    </row>
    <row r="1127" spans="1:6" x14ac:dyDescent="0.15">
      <c r="A1127" t="str">
        <f t="shared" si="17"/>
        <v>ENRONEUR-PRIVATE=HM THETA TOTAL</v>
      </c>
      <c r="B1127" s="1" t="s">
        <v>71</v>
      </c>
      <c r="C1127" s="1" t="s">
        <v>19</v>
      </c>
      <c r="D1127" s="1" t="s">
        <v>20</v>
      </c>
      <c r="E1127" s="1" t="s">
        <v>25</v>
      </c>
      <c r="F1127" s="6">
        <v>0</v>
      </c>
    </row>
    <row r="1128" spans="1:6" x14ac:dyDescent="0.15">
      <c r="A1128" t="str">
        <f t="shared" si="17"/>
        <v>ENRONEUR-PUBLIC=HM THETA TOTAL</v>
      </c>
      <c r="B1128" s="1" t="s">
        <v>72</v>
      </c>
      <c r="C1128" s="1" t="s">
        <v>19</v>
      </c>
      <c r="D1128" s="1" t="s">
        <v>20</v>
      </c>
      <c r="E1128" s="1" t="s">
        <v>25</v>
      </c>
      <c r="F1128" s="6">
        <v>0</v>
      </c>
    </row>
    <row r="1129" spans="1:6" x14ac:dyDescent="0.15">
      <c r="A1129" t="str">
        <f t="shared" si="17"/>
        <v>ESA-GAS-BOLIVIA=HM THETA TOTAL</v>
      </c>
      <c r="B1129" s="1" t="s">
        <v>74</v>
      </c>
      <c r="C1129" s="1" t="s">
        <v>19</v>
      </c>
      <c r="D1129" s="1" t="s">
        <v>20</v>
      </c>
      <c r="E1129" s="1" t="s">
        <v>25</v>
      </c>
      <c r="F1129" s="6">
        <v>-39803</v>
      </c>
    </row>
    <row r="1130" spans="1:6" x14ac:dyDescent="0.15">
      <c r="A1130" t="str">
        <f t="shared" si="17"/>
        <v>ESA-SOCONE GAS=HM THETA TOTAL</v>
      </c>
      <c r="B1130" s="1" t="s">
        <v>75</v>
      </c>
      <c r="C1130" s="1" t="s">
        <v>19</v>
      </c>
      <c r="D1130" s="1" t="s">
        <v>20</v>
      </c>
      <c r="E1130" s="1" t="s">
        <v>25</v>
      </c>
      <c r="F1130" s="6">
        <v>0</v>
      </c>
    </row>
    <row r="1131" spans="1:6" x14ac:dyDescent="0.15">
      <c r="A1131" t="str">
        <f t="shared" si="17"/>
        <v>ESA-TBS CRUDE=HM THETA TOTAL</v>
      </c>
      <c r="B1131" s="1" t="s">
        <v>76</v>
      </c>
      <c r="C1131" s="1" t="s">
        <v>19</v>
      </c>
      <c r="D1131" s="1" t="s">
        <v>20</v>
      </c>
      <c r="E1131" s="1" t="s">
        <v>25</v>
      </c>
      <c r="F1131" s="6">
        <v>-61791</v>
      </c>
    </row>
    <row r="1132" spans="1:6" x14ac:dyDescent="0.15">
      <c r="A1132" t="str">
        <f t="shared" si="17"/>
        <v>ESA-TBS GAS=HM THETA TOTAL</v>
      </c>
      <c r="B1132" s="1" t="s">
        <v>77</v>
      </c>
      <c r="C1132" s="1" t="s">
        <v>19</v>
      </c>
      <c r="D1132" s="1" t="s">
        <v>20</v>
      </c>
      <c r="E1132" s="1" t="s">
        <v>25</v>
      </c>
      <c r="F1132" s="6">
        <v>0</v>
      </c>
    </row>
    <row r="1133" spans="1:6" x14ac:dyDescent="0.15">
      <c r="A1133" t="str">
        <f t="shared" si="17"/>
        <v>EURO-EES-EDG=HM THETA TOTAL</v>
      </c>
      <c r="B1133" s="1" t="s">
        <v>79</v>
      </c>
      <c r="C1133" s="1" t="s">
        <v>19</v>
      </c>
      <c r="D1133" s="1" t="s">
        <v>20</v>
      </c>
      <c r="E1133" s="1" t="s">
        <v>25</v>
      </c>
      <c r="F1133" s="6">
        <v>14463.65</v>
      </c>
    </row>
    <row r="1134" spans="1:6" x14ac:dyDescent="0.15">
      <c r="A1134" t="str">
        <f t="shared" si="17"/>
        <v>EURO-EES-EDP=HM THETA TOTAL</v>
      </c>
      <c r="B1134" s="1" t="s">
        <v>80</v>
      </c>
      <c r="C1134" s="1" t="s">
        <v>19</v>
      </c>
      <c r="D1134" s="1" t="s">
        <v>20</v>
      </c>
      <c r="E1134" s="1" t="s">
        <v>25</v>
      </c>
      <c r="F1134" s="6">
        <v>0</v>
      </c>
    </row>
    <row r="1135" spans="1:6" x14ac:dyDescent="0.15">
      <c r="A1135" t="str">
        <f t="shared" si="17"/>
        <v>EURO-EES-EES=HM THETA TOTAL</v>
      </c>
      <c r="B1135" s="1" t="s">
        <v>81</v>
      </c>
      <c r="C1135" s="1" t="s">
        <v>19</v>
      </c>
      <c r="D1135" s="1" t="s">
        <v>20</v>
      </c>
      <c r="E1135" s="1" t="s">
        <v>25</v>
      </c>
      <c r="F1135" s="6">
        <v>0</v>
      </c>
    </row>
    <row r="1136" spans="1:6" x14ac:dyDescent="0.15">
      <c r="A1136" t="str">
        <f t="shared" si="17"/>
        <v>EUROTRAD-CONT POWER=HM THETA TOTAL</v>
      </c>
      <c r="B1136" s="1" t="s">
        <v>83</v>
      </c>
      <c r="C1136" s="1" t="s">
        <v>19</v>
      </c>
      <c r="D1136" s="1" t="s">
        <v>20</v>
      </c>
      <c r="E1136" s="1" t="s">
        <v>25</v>
      </c>
      <c r="F1136" s="6">
        <v>83438.11</v>
      </c>
    </row>
    <row r="1137" spans="1:6" x14ac:dyDescent="0.15">
      <c r="A1137" t="str">
        <f t="shared" si="17"/>
        <v>EUROTRAD-ENRON CREDIT=HM THETA TOTAL</v>
      </c>
      <c r="B1137" s="1" t="s">
        <v>84</v>
      </c>
      <c r="C1137" s="1" t="s">
        <v>19</v>
      </c>
      <c r="D1137" s="1" t="s">
        <v>20</v>
      </c>
      <c r="E1137" s="1" t="s">
        <v>25</v>
      </c>
      <c r="F1137" s="6">
        <v>0</v>
      </c>
    </row>
    <row r="1138" spans="1:6" x14ac:dyDescent="0.15">
      <c r="A1138" t="str">
        <f t="shared" si="17"/>
        <v>EUROTRAD-NOR POWER=HM THETA TOTAL</v>
      </c>
      <c r="B1138" s="1" t="s">
        <v>85</v>
      </c>
      <c r="C1138" s="1" t="s">
        <v>19</v>
      </c>
      <c r="D1138" s="1" t="s">
        <v>20</v>
      </c>
      <c r="E1138" s="1" t="s">
        <v>25</v>
      </c>
      <c r="F1138" s="6">
        <v>427931.3</v>
      </c>
    </row>
    <row r="1139" spans="1:6" x14ac:dyDescent="0.15">
      <c r="A1139" t="str">
        <f t="shared" si="17"/>
        <v>EUROTRAD-SPR OPTION=HM THETA TOTAL</v>
      </c>
      <c r="B1139" s="1" t="s">
        <v>86</v>
      </c>
      <c r="C1139" s="1" t="s">
        <v>19</v>
      </c>
      <c r="D1139" s="1" t="s">
        <v>20</v>
      </c>
      <c r="E1139" s="1" t="s">
        <v>25</v>
      </c>
      <c r="F1139" s="6">
        <v>4445468.7</v>
      </c>
    </row>
    <row r="1140" spans="1:6" x14ac:dyDescent="0.15">
      <c r="A1140" t="str">
        <f t="shared" si="17"/>
        <v>EUROTRAD-UK GAS=HM THETA TOTAL</v>
      </c>
      <c r="B1140" s="1" t="s">
        <v>87</v>
      </c>
      <c r="C1140" s="1" t="s">
        <v>19</v>
      </c>
      <c r="D1140" s="1" t="s">
        <v>20</v>
      </c>
      <c r="E1140" s="1" t="s">
        <v>25</v>
      </c>
      <c r="F1140" s="6">
        <v>-347633.79</v>
      </c>
    </row>
    <row r="1141" spans="1:6" x14ac:dyDescent="0.15">
      <c r="A1141" t="str">
        <f t="shared" si="17"/>
        <v>EUROTRAD-UK POWER=HM THETA TOTAL</v>
      </c>
      <c r="B1141" s="1" t="s">
        <v>88</v>
      </c>
      <c r="C1141" s="1" t="s">
        <v>19</v>
      </c>
      <c r="D1141" s="1" t="s">
        <v>20</v>
      </c>
      <c r="E1141" s="1" t="s">
        <v>25</v>
      </c>
      <c r="F1141" s="6">
        <v>732257.86</v>
      </c>
    </row>
    <row r="1142" spans="1:6" x14ac:dyDescent="0.15">
      <c r="A1142" t="str">
        <f t="shared" si="17"/>
        <v>FININST-UK DRIFT=HM THETA TOTAL</v>
      </c>
      <c r="B1142" s="1" t="s">
        <v>89</v>
      </c>
      <c r="C1142" s="1" t="s">
        <v>19</v>
      </c>
      <c r="D1142" s="1" t="s">
        <v>20</v>
      </c>
      <c r="E1142" s="1" t="s">
        <v>25</v>
      </c>
      <c r="F1142" s="6">
        <v>1207310.31</v>
      </c>
    </row>
    <row r="1143" spans="1:6" x14ac:dyDescent="0.15">
      <c r="A1143" t="str">
        <f t="shared" si="17"/>
        <v>FX=HM THETA TOTAL</v>
      </c>
      <c r="B1143" s="1" t="s">
        <v>90</v>
      </c>
      <c r="C1143" s="1" t="s">
        <v>19</v>
      </c>
      <c r="D1143" s="1" t="s">
        <v>20</v>
      </c>
      <c r="E1143" s="1" t="s">
        <v>25</v>
      </c>
      <c r="F1143" s="6">
        <v>0</v>
      </c>
    </row>
    <row r="1144" spans="1:6" x14ac:dyDescent="0.15">
      <c r="A1144" t="str">
        <f t="shared" si="17"/>
        <v>GAS-EXEC-SPEC=HM THETA TOTAL</v>
      </c>
      <c r="B1144" s="1" t="s">
        <v>96</v>
      </c>
      <c r="C1144" s="1" t="s">
        <v>19</v>
      </c>
      <c r="D1144" s="1" t="s">
        <v>20</v>
      </c>
      <c r="E1144" s="1" t="s">
        <v>25</v>
      </c>
      <c r="F1144" s="6">
        <v>0</v>
      </c>
    </row>
    <row r="1145" spans="1:6" x14ac:dyDescent="0.15">
      <c r="A1145" t="str">
        <f t="shared" si="17"/>
        <v>GAS-FIRM-CANADA=HM THETA TOTAL</v>
      </c>
      <c r="B1145" s="1" t="s">
        <v>106</v>
      </c>
      <c r="C1145" s="1" t="s">
        <v>19</v>
      </c>
      <c r="D1145" s="1" t="s">
        <v>20</v>
      </c>
      <c r="E1145" s="1" t="s">
        <v>25</v>
      </c>
      <c r="F1145" s="6">
        <v>-4463077.76</v>
      </c>
    </row>
    <row r="1146" spans="1:6" x14ac:dyDescent="0.15">
      <c r="A1146" t="str">
        <f t="shared" si="17"/>
        <v>GAS-FIRM-CENT=HM THETA TOTAL</v>
      </c>
      <c r="B1146" s="1" t="s">
        <v>107</v>
      </c>
      <c r="C1146" s="1" t="s">
        <v>19</v>
      </c>
      <c r="D1146" s="1" t="s">
        <v>20</v>
      </c>
      <c r="E1146" s="1" t="s">
        <v>25</v>
      </c>
      <c r="F1146" s="6">
        <v>-1389264.28</v>
      </c>
    </row>
    <row r="1147" spans="1:6" x14ac:dyDescent="0.15">
      <c r="A1147" t="str">
        <f t="shared" si="17"/>
        <v>GAS-FIRM-DENVER=HM THETA TOTAL</v>
      </c>
      <c r="B1147" s="1" t="s">
        <v>108</v>
      </c>
      <c r="C1147" s="1" t="s">
        <v>19</v>
      </c>
      <c r="D1147" s="1" t="s">
        <v>20</v>
      </c>
      <c r="E1147" s="1" t="s">
        <v>25</v>
      </c>
      <c r="F1147" s="6">
        <v>0</v>
      </c>
    </row>
    <row r="1148" spans="1:6" x14ac:dyDescent="0.15">
      <c r="A1148" t="str">
        <f t="shared" si="17"/>
        <v>GAS-FIRM-EAST=HM THETA TOTAL</v>
      </c>
      <c r="B1148" s="1" t="s">
        <v>109</v>
      </c>
      <c r="C1148" s="1" t="s">
        <v>19</v>
      </c>
      <c r="D1148" s="1" t="s">
        <v>20</v>
      </c>
      <c r="E1148" s="1" t="s">
        <v>25</v>
      </c>
      <c r="F1148" s="6">
        <v>0.02</v>
      </c>
    </row>
    <row r="1149" spans="1:6" x14ac:dyDescent="0.15">
      <c r="A1149" t="str">
        <f t="shared" si="17"/>
        <v>GAS-FIRM-GD-OPTION=HM THETA TOTAL</v>
      </c>
      <c r="B1149" s="1" t="s">
        <v>110</v>
      </c>
      <c r="C1149" s="1" t="s">
        <v>19</v>
      </c>
      <c r="D1149" s="1" t="s">
        <v>20</v>
      </c>
      <c r="E1149" s="1" t="s">
        <v>25</v>
      </c>
      <c r="F1149" s="6">
        <v>0</v>
      </c>
    </row>
    <row r="1150" spans="1:6" x14ac:dyDescent="0.15">
      <c r="A1150" t="str">
        <f t="shared" si="17"/>
        <v>GAS-FIRM-NWEST=HM THETA TOTAL</v>
      </c>
      <c r="B1150" s="1" t="s">
        <v>111</v>
      </c>
      <c r="C1150" s="1" t="s">
        <v>19</v>
      </c>
      <c r="D1150" s="1" t="s">
        <v>20</v>
      </c>
      <c r="E1150" s="1" t="s">
        <v>25</v>
      </c>
      <c r="F1150" s="6">
        <v>0</v>
      </c>
    </row>
    <row r="1151" spans="1:6" x14ac:dyDescent="0.15">
      <c r="A1151" t="str">
        <f t="shared" si="17"/>
        <v>GAS-FIRM-NY=HM THETA TOTAL</v>
      </c>
      <c r="B1151" s="1" t="s">
        <v>112</v>
      </c>
      <c r="C1151" s="1" t="s">
        <v>19</v>
      </c>
      <c r="D1151" s="1" t="s">
        <v>20</v>
      </c>
      <c r="E1151" s="1" t="s">
        <v>25</v>
      </c>
      <c r="F1151" s="6">
        <v>0</v>
      </c>
    </row>
    <row r="1152" spans="1:6" x14ac:dyDescent="0.15">
      <c r="A1152" t="str">
        <f t="shared" si="17"/>
        <v>GAS-FIRM-TECH=HM THETA TOTAL</v>
      </c>
      <c r="B1152" s="1" t="s">
        <v>113</v>
      </c>
      <c r="C1152" s="1" t="s">
        <v>19</v>
      </c>
      <c r="D1152" s="1" t="s">
        <v>20</v>
      </c>
      <c r="E1152" s="1" t="s">
        <v>25</v>
      </c>
      <c r="F1152" s="6">
        <v>0</v>
      </c>
    </row>
    <row r="1153" spans="1:6" x14ac:dyDescent="0.15">
      <c r="A1153" t="str">
        <f t="shared" si="17"/>
        <v>GAS-FIRM-TX-MCL=HM THETA TOTAL</v>
      </c>
      <c r="B1153" s="1" t="s">
        <v>114</v>
      </c>
      <c r="C1153" s="1" t="s">
        <v>19</v>
      </c>
      <c r="D1153" s="1" t="s">
        <v>20</v>
      </c>
      <c r="E1153" s="1" t="s">
        <v>25</v>
      </c>
      <c r="F1153" s="6">
        <v>0</v>
      </c>
    </row>
    <row r="1154" spans="1:6" x14ac:dyDescent="0.15">
      <c r="A1154" t="str">
        <f t="shared" si="17"/>
        <v>GAS-FIRM-TX-RIC=HM THETA TOTAL</v>
      </c>
      <c r="B1154" s="1" t="s">
        <v>115</v>
      </c>
      <c r="C1154" s="1" t="s">
        <v>19</v>
      </c>
      <c r="D1154" s="1" t="s">
        <v>20</v>
      </c>
      <c r="E1154" s="1" t="s">
        <v>25</v>
      </c>
      <c r="F1154" s="6">
        <v>0</v>
      </c>
    </row>
    <row r="1155" spans="1:6" x14ac:dyDescent="0.15">
      <c r="A1155" t="str">
        <f t="shared" ref="A1155:A1218" si="18">B1155&amp;"="&amp;E1155</f>
        <v>GAS-FIRM-WEST=HM THETA TOTAL</v>
      </c>
      <c r="B1155" s="1" t="s">
        <v>116</v>
      </c>
      <c r="C1155" s="1" t="s">
        <v>19</v>
      </c>
      <c r="D1155" s="1" t="s">
        <v>20</v>
      </c>
      <c r="E1155" s="1" t="s">
        <v>25</v>
      </c>
      <c r="F1155" s="6">
        <v>0</v>
      </c>
    </row>
    <row r="1156" spans="1:6" x14ac:dyDescent="0.15">
      <c r="A1156" t="str">
        <f t="shared" si="18"/>
        <v>GAS-GAS-EXEC=HM THETA TOTAL</v>
      </c>
      <c r="B1156" s="1" t="s">
        <v>117</v>
      </c>
      <c r="C1156" s="1" t="s">
        <v>19</v>
      </c>
      <c r="D1156" s="1" t="s">
        <v>20</v>
      </c>
      <c r="E1156" s="1" t="s">
        <v>25</v>
      </c>
      <c r="F1156" s="6">
        <v>0</v>
      </c>
    </row>
    <row r="1157" spans="1:6" x14ac:dyDescent="0.15">
      <c r="A1157" t="str">
        <f t="shared" si="18"/>
        <v>GAS-GD-EAST=HM THETA TOTAL</v>
      </c>
      <c r="B1157" s="1" t="s">
        <v>118</v>
      </c>
      <c r="C1157" s="1" t="s">
        <v>19</v>
      </c>
      <c r="D1157" s="1" t="s">
        <v>20</v>
      </c>
      <c r="E1157" s="1" t="s">
        <v>25</v>
      </c>
      <c r="F1157" s="6">
        <v>0</v>
      </c>
    </row>
    <row r="1158" spans="1:6" x14ac:dyDescent="0.15">
      <c r="A1158" t="str">
        <f t="shared" si="18"/>
        <v>GAS-GD-HUB=HM THETA TOTAL</v>
      </c>
      <c r="B1158" s="1" t="s">
        <v>119</v>
      </c>
      <c r="C1158" s="1" t="s">
        <v>19</v>
      </c>
      <c r="D1158" s="1" t="s">
        <v>20</v>
      </c>
      <c r="E1158" s="1" t="s">
        <v>25</v>
      </c>
      <c r="F1158" s="6">
        <v>-1017663.49</v>
      </c>
    </row>
    <row r="1159" spans="1:6" x14ac:dyDescent="0.15">
      <c r="A1159" t="str">
        <f t="shared" si="18"/>
        <v>GAS-GD-TEXAS=HM THETA TOTAL</v>
      </c>
      <c r="B1159" s="1" t="s">
        <v>120</v>
      </c>
      <c r="C1159" s="1" t="s">
        <v>19</v>
      </c>
      <c r="D1159" s="1" t="s">
        <v>20</v>
      </c>
      <c r="E1159" s="1" t="s">
        <v>25</v>
      </c>
      <c r="F1159" s="6">
        <v>0.17</v>
      </c>
    </row>
    <row r="1160" spans="1:6" x14ac:dyDescent="0.15">
      <c r="A1160" t="str">
        <f t="shared" si="18"/>
        <v>GAS-GD-WEST=HM THETA TOTAL</v>
      </c>
      <c r="B1160" s="1" t="s">
        <v>121</v>
      </c>
      <c r="C1160" s="1" t="s">
        <v>19</v>
      </c>
      <c r="D1160" s="1" t="s">
        <v>20</v>
      </c>
      <c r="E1160" s="1" t="s">
        <v>25</v>
      </c>
      <c r="F1160" s="6">
        <v>0</v>
      </c>
    </row>
    <row r="1161" spans="1:6" x14ac:dyDescent="0.15">
      <c r="A1161" t="str">
        <f t="shared" si="18"/>
        <v>GAS-IM-CANADA=HM THETA TOTAL</v>
      </c>
      <c r="B1161" s="1" t="s">
        <v>122</v>
      </c>
      <c r="C1161" s="1" t="s">
        <v>19</v>
      </c>
      <c r="D1161" s="1" t="s">
        <v>20</v>
      </c>
      <c r="E1161" s="1" t="s">
        <v>25</v>
      </c>
      <c r="F1161" s="6">
        <v>0</v>
      </c>
    </row>
    <row r="1162" spans="1:6" x14ac:dyDescent="0.15">
      <c r="A1162" t="str">
        <f t="shared" si="18"/>
        <v>GAS-IM-CENT=HM THETA TOTAL</v>
      </c>
      <c r="B1162" s="1" t="s">
        <v>123</v>
      </c>
      <c r="C1162" s="1" t="s">
        <v>19</v>
      </c>
      <c r="D1162" s="1" t="s">
        <v>20</v>
      </c>
      <c r="E1162" s="1" t="s">
        <v>25</v>
      </c>
      <c r="F1162" s="6">
        <v>-15644.67</v>
      </c>
    </row>
    <row r="1163" spans="1:6" x14ac:dyDescent="0.15">
      <c r="A1163" t="str">
        <f t="shared" si="18"/>
        <v>GAS-IM-CHICAGO=HM THETA TOTAL</v>
      </c>
      <c r="B1163" s="1" t="s">
        <v>124</v>
      </c>
      <c r="C1163" s="1" t="s">
        <v>19</v>
      </c>
      <c r="D1163" s="1" t="s">
        <v>20</v>
      </c>
      <c r="E1163" s="1" t="s">
        <v>25</v>
      </c>
      <c r="F1163" s="6">
        <v>0</v>
      </c>
    </row>
    <row r="1164" spans="1:6" x14ac:dyDescent="0.15">
      <c r="A1164" t="str">
        <f t="shared" si="18"/>
        <v>GAS-IM-DENVER=HM THETA TOTAL</v>
      </c>
      <c r="B1164" s="1" t="s">
        <v>125</v>
      </c>
      <c r="C1164" s="1" t="s">
        <v>19</v>
      </c>
      <c r="D1164" s="1" t="s">
        <v>20</v>
      </c>
      <c r="E1164" s="1" t="s">
        <v>25</v>
      </c>
      <c r="F1164" s="6">
        <v>0</v>
      </c>
    </row>
    <row r="1165" spans="1:6" x14ac:dyDescent="0.15">
      <c r="A1165" t="str">
        <f t="shared" si="18"/>
        <v>GAS-IM-EAST=HM THETA TOTAL</v>
      </c>
      <c r="B1165" s="1" t="s">
        <v>126</v>
      </c>
      <c r="C1165" s="1" t="s">
        <v>19</v>
      </c>
      <c r="D1165" s="1" t="s">
        <v>20</v>
      </c>
      <c r="E1165" s="1" t="s">
        <v>25</v>
      </c>
      <c r="F1165" s="6">
        <v>-591.11</v>
      </c>
    </row>
    <row r="1166" spans="1:6" x14ac:dyDescent="0.15">
      <c r="A1166" t="str">
        <f t="shared" si="18"/>
        <v>GAS-IM-TEXAS=HM THETA TOTAL</v>
      </c>
      <c r="B1166" s="1" t="s">
        <v>127</v>
      </c>
      <c r="C1166" s="1" t="s">
        <v>19</v>
      </c>
      <c r="D1166" s="1" t="s">
        <v>20</v>
      </c>
      <c r="E1166" s="1" t="s">
        <v>25</v>
      </c>
      <c r="F1166" s="6">
        <v>863.66</v>
      </c>
    </row>
    <row r="1167" spans="1:6" x14ac:dyDescent="0.15">
      <c r="A1167" t="str">
        <f t="shared" si="18"/>
        <v>GAS-IM-WEST=HM THETA TOTAL</v>
      </c>
      <c r="B1167" s="1" t="s">
        <v>128</v>
      </c>
      <c r="C1167" s="1" t="s">
        <v>19</v>
      </c>
      <c r="D1167" s="1" t="s">
        <v>20</v>
      </c>
      <c r="E1167" s="1" t="s">
        <v>25</v>
      </c>
      <c r="F1167" s="6">
        <v>0</v>
      </c>
    </row>
    <row r="1168" spans="1:6" x14ac:dyDescent="0.15">
      <c r="A1168" t="str">
        <f t="shared" si="18"/>
        <v>GAS-MANAGEMENT=HM THETA TOTAL</v>
      </c>
      <c r="B1168" s="1" t="s">
        <v>129</v>
      </c>
      <c r="C1168" s="1" t="s">
        <v>19</v>
      </c>
      <c r="D1168" s="1" t="s">
        <v>20</v>
      </c>
      <c r="E1168" s="1" t="s">
        <v>25</v>
      </c>
      <c r="F1168" s="6">
        <v>0</v>
      </c>
    </row>
    <row r="1169" spans="1:6" x14ac:dyDescent="0.15">
      <c r="A1169" t="str">
        <f t="shared" si="18"/>
        <v>GAS-NYMEX=HM THETA TOTAL</v>
      </c>
      <c r="B1169" s="1" t="s">
        <v>130</v>
      </c>
      <c r="C1169" s="1" t="s">
        <v>19</v>
      </c>
      <c r="D1169" s="1" t="s">
        <v>20</v>
      </c>
      <c r="E1169" s="1" t="s">
        <v>25</v>
      </c>
      <c r="F1169" s="6">
        <v>-5997787.1299999999</v>
      </c>
    </row>
    <row r="1170" spans="1:6" x14ac:dyDescent="0.15">
      <c r="A1170" t="str">
        <f t="shared" si="18"/>
        <v>GAS-PIPE-OPTIONS=HM THETA TOTAL</v>
      </c>
      <c r="B1170" s="1" t="s">
        <v>131</v>
      </c>
      <c r="C1170" s="1" t="s">
        <v>19</v>
      </c>
      <c r="D1170" s="1" t="s">
        <v>20</v>
      </c>
      <c r="E1170" s="1" t="s">
        <v>25</v>
      </c>
      <c r="F1170" s="6">
        <v>-1107046</v>
      </c>
    </row>
    <row r="1171" spans="1:6" x14ac:dyDescent="0.15">
      <c r="A1171" t="str">
        <f t="shared" si="18"/>
        <v>GAS-STORAGE=HM THETA TOTAL</v>
      </c>
      <c r="B1171" s="1" t="s">
        <v>132</v>
      </c>
      <c r="C1171" s="1" t="s">
        <v>19</v>
      </c>
      <c r="D1171" s="1" t="s">
        <v>20</v>
      </c>
      <c r="E1171" s="1" t="s">
        <v>25</v>
      </c>
      <c r="F1171" s="6">
        <v>-10792</v>
      </c>
    </row>
    <row r="1172" spans="1:6" x14ac:dyDescent="0.15">
      <c r="A1172" t="str">
        <f t="shared" si="18"/>
        <v>GAS-TRANSPORT-EAST=HM THETA TOTAL</v>
      </c>
      <c r="B1172" s="1" t="s">
        <v>133</v>
      </c>
      <c r="C1172" s="1" t="s">
        <v>19</v>
      </c>
      <c r="D1172" s="1" t="s">
        <v>20</v>
      </c>
      <c r="E1172" s="1" t="s">
        <v>25</v>
      </c>
      <c r="F1172" s="6">
        <v>0</v>
      </c>
    </row>
    <row r="1173" spans="1:6" x14ac:dyDescent="0.15">
      <c r="A1173" t="str">
        <f t="shared" si="18"/>
        <v>GLOB-ACCRUAL=HM THETA TOTAL</v>
      </c>
      <c r="B1173" s="1" t="s">
        <v>134</v>
      </c>
      <c r="C1173" s="1" t="s">
        <v>19</v>
      </c>
      <c r="D1173" s="1" t="s">
        <v>20</v>
      </c>
      <c r="E1173" s="1" t="s">
        <v>25</v>
      </c>
      <c r="F1173" s="6">
        <v>0</v>
      </c>
    </row>
    <row r="1174" spans="1:6" x14ac:dyDescent="0.15">
      <c r="A1174" t="str">
        <f t="shared" si="18"/>
        <v>GLOB-ARB=HM THETA TOTAL</v>
      </c>
      <c r="B1174" s="1" t="s">
        <v>135</v>
      </c>
      <c r="C1174" s="1" t="s">
        <v>19</v>
      </c>
      <c r="D1174" s="1" t="s">
        <v>20</v>
      </c>
      <c r="E1174" s="1" t="s">
        <v>25</v>
      </c>
      <c r="F1174" s="6">
        <v>0</v>
      </c>
    </row>
    <row r="1175" spans="1:6" x14ac:dyDescent="0.15">
      <c r="A1175" t="str">
        <f t="shared" si="18"/>
        <v>GLOB-CRUDE OIL=HM THETA TOTAL</v>
      </c>
      <c r="B1175" s="1" t="s">
        <v>136</v>
      </c>
      <c r="C1175" s="1" t="s">
        <v>19</v>
      </c>
      <c r="D1175" s="1" t="s">
        <v>20</v>
      </c>
      <c r="E1175" s="1" t="s">
        <v>25</v>
      </c>
      <c r="F1175" s="6">
        <v>99951.44</v>
      </c>
    </row>
    <row r="1176" spans="1:6" x14ac:dyDescent="0.15">
      <c r="A1176" t="str">
        <f t="shared" si="18"/>
        <v>GLOB-NGL=HM THETA TOTAL</v>
      </c>
      <c r="B1176" s="1" t="s">
        <v>137</v>
      </c>
      <c r="C1176" s="1" t="s">
        <v>19</v>
      </c>
      <c r="D1176" s="1" t="s">
        <v>20</v>
      </c>
      <c r="E1176" s="1" t="s">
        <v>25</v>
      </c>
      <c r="F1176" s="6">
        <v>-12360.49</v>
      </c>
    </row>
    <row r="1177" spans="1:6" x14ac:dyDescent="0.15">
      <c r="A1177" t="str">
        <f t="shared" si="18"/>
        <v>GLOB-ORIGINATIONS=HM THETA TOTAL</v>
      </c>
      <c r="B1177" s="1" t="s">
        <v>138</v>
      </c>
      <c r="C1177" s="1" t="s">
        <v>19</v>
      </c>
      <c r="D1177" s="1" t="s">
        <v>20</v>
      </c>
      <c r="E1177" s="1" t="s">
        <v>25</v>
      </c>
      <c r="F1177" s="6">
        <v>0</v>
      </c>
    </row>
    <row r="1178" spans="1:6" x14ac:dyDescent="0.15">
      <c r="A1178" t="str">
        <f t="shared" si="18"/>
        <v>GLOB-PETCHEMS=HM THETA TOTAL</v>
      </c>
      <c r="B1178" s="1" t="s">
        <v>139</v>
      </c>
      <c r="C1178" s="1" t="s">
        <v>19</v>
      </c>
      <c r="D1178" s="1" t="s">
        <v>20</v>
      </c>
      <c r="E1178" s="1" t="s">
        <v>25</v>
      </c>
      <c r="F1178" s="6">
        <v>4.59</v>
      </c>
    </row>
    <row r="1179" spans="1:6" x14ac:dyDescent="0.15">
      <c r="A1179" t="str">
        <f t="shared" si="18"/>
        <v>GLOB-REFINED PRODS=HM THETA TOTAL</v>
      </c>
      <c r="B1179" s="1" t="s">
        <v>140</v>
      </c>
      <c r="C1179" s="1" t="s">
        <v>19</v>
      </c>
      <c r="D1179" s="1" t="s">
        <v>20</v>
      </c>
      <c r="E1179" s="1" t="s">
        <v>25</v>
      </c>
      <c r="F1179" s="6">
        <v>32458.35</v>
      </c>
    </row>
    <row r="1180" spans="1:6" x14ac:dyDescent="0.15">
      <c r="A1180" t="str">
        <f t="shared" si="18"/>
        <v>GLOB-RESIDUAL FUELS=HM THETA TOTAL</v>
      </c>
      <c r="B1180" s="1" t="s">
        <v>141</v>
      </c>
      <c r="C1180" s="1" t="s">
        <v>19</v>
      </c>
      <c r="D1180" s="1" t="s">
        <v>20</v>
      </c>
      <c r="E1180" s="1" t="s">
        <v>25</v>
      </c>
      <c r="F1180" s="6">
        <v>27198.42</v>
      </c>
    </row>
    <row r="1181" spans="1:6" x14ac:dyDescent="0.15">
      <c r="A1181" t="str">
        <f t="shared" si="18"/>
        <v>IR=HM THETA TOTAL</v>
      </c>
      <c r="B1181" s="1" t="s">
        <v>151</v>
      </c>
      <c r="C1181" s="1" t="s">
        <v>19</v>
      </c>
      <c r="D1181" s="1" t="s">
        <v>20</v>
      </c>
      <c r="E1181" s="1" t="s">
        <v>25</v>
      </c>
      <c r="F1181" s="6">
        <v>445406.68</v>
      </c>
    </row>
    <row r="1182" spans="1:6" x14ac:dyDescent="0.15">
      <c r="A1182" t="str">
        <f t="shared" si="18"/>
        <v>LUMBER=HM THETA TOTAL</v>
      </c>
      <c r="B1182" s="1" t="s">
        <v>152</v>
      </c>
      <c r="C1182" s="1" t="s">
        <v>19</v>
      </c>
      <c r="D1182" s="1" t="s">
        <v>20</v>
      </c>
      <c r="E1182" s="1" t="s">
        <v>25</v>
      </c>
      <c r="F1182" s="6">
        <v>0</v>
      </c>
    </row>
    <row r="1183" spans="1:6" x14ac:dyDescent="0.15">
      <c r="A1183" t="str">
        <f t="shared" si="18"/>
        <v>NOX=HM THETA TOTAL</v>
      </c>
      <c r="B1183" s="1" t="s">
        <v>223</v>
      </c>
      <c r="C1183" s="1" t="s">
        <v>19</v>
      </c>
      <c r="D1183" s="1" t="s">
        <v>20</v>
      </c>
      <c r="E1183" s="1" t="s">
        <v>25</v>
      </c>
      <c r="F1183" s="6">
        <v>0</v>
      </c>
    </row>
    <row r="1184" spans="1:6" x14ac:dyDescent="0.15">
      <c r="A1184" t="str">
        <f t="shared" si="18"/>
        <v>NOX-INV=HM THETA TOTAL</v>
      </c>
      <c r="B1184" s="1" t="s">
        <v>224</v>
      </c>
      <c r="C1184" s="1" t="s">
        <v>19</v>
      </c>
      <c r="D1184" s="1" t="s">
        <v>20</v>
      </c>
      <c r="E1184" s="1" t="s">
        <v>25</v>
      </c>
      <c r="F1184" s="6">
        <v>0</v>
      </c>
    </row>
    <row r="1185" spans="1:6" x14ac:dyDescent="0.15">
      <c r="A1185" t="str">
        <f t="shared" si="18"/>
        <v>ORIG-GAS=HM THETA TOTAL</v>
      </c>
      <c r="B1185" s="1" t="s">
        <v>225</v>
      </c>
      <c r="C1185" s="1" t="s">
        <v>19</v>
      </c>
      <c r="D1185" s="1" t="s">
        <v>20</v>
      </c>
      <c r="E1185" s="1" t="s">
        <v>25</v>
      </c>
      <c r="F1185" s="6">
        <v>468048.09</v>
      </c>
    </row>
    <row r="1186" spans="1:6" x14ac:dyDescent="0.15">
      <c r="A1186" t="str">
        <f t="shared" si="18"/>
        <v>ORIG-POWER=HM THETA TOTAL</v>
      </c>
      <c r="B1186" s="1" t="s">
        <v>227</v>
      </c>
      <c r="C1186" s="1" t="s">
        <v>19</v>
      </c>
      <c r="D1186" s="1" t="s">
        <v>20</v>
      </c>
      <c r="E1186" s="1" t="s">
        <v>25</v>
      </c>
      <c r="F1186" s="6">
        <v>4872549.95</v>
      </c>
    </row>
    <row r="1187" spans="1:6" x14ac:dyDescent="0.15">
      <c r="A1187" t="str">
        <f t="shared" si="18"/>
        <v>ORIG-SPR OPTION=HM THETA TOTAL</v>
      </c>
      <c r="B1187" s="1" t="s">
        <v>228</v>
      </c>
      <c r="C1187" s="1" t="s">
        <v>19</v>
      </c>
      <c r="D1187" s="1" t="s">
        <v>20</v>
      </c>
      <c r="E1187" s="1" t="s">
        <v>25</v>
      </c>
      <c r="F1187" s="6">
        <v>1208174.45</v>
      </c>
    </row>
    <row r="1188" spans="1:6" x14ac:dyDescent="0.15">
      <c r="A1188" t="str">
        <f t="shared" si="18"/>
        <v>OTHER-EUROPE=HM THETA TOTAL</v>
      </c>
      <c r="B1188" s="1" t="s">
        <v>230</v>
      </c>
      <c r="C1188" s="1" t="s">
        <v>19</v>
      </c>
      <c r="D1188" s="1" t="s">
        <v>20</v>
      </c>
      <c r="E1188" s="1" t="s">
        <v>25</v>
      </c>
      <c r="F1188" s="6">
        <v>-1628975.43</v>
      </c>
    </row>
    <row r="1189" spans="1:6" x14ac:dyDescent="0.15">
      <c r="A1189" t="str">
        <f t="shared" si="18"/>
        <v>PAPER=HM THETA TOTAL</v>
      </c>
      <c r="B1189" s="1" t="s">
        <v>231</v>
      </c>
      <c r="C1189" s="1" t="s">
        <v>19</v>
      </c>
      <c r="D1189" s="1" t="s">
        <v>20</v>
      </c>
      <c r="E1189" s="1" t="s">
        <v>25</v>
      </c>
      <c r="F1189" s="6">
        <v>85240</v>
      </c>
    </row>
    <row r="1190" spans="1:6" x14ac:dyDescent="0.15">
      <c r="A1190" t="str">
        <f t="shared" si="18"/>
        <v>POWER-EAST=HM THETA TOTAL</v>
      </c>
      <c r="B1190" s="1" t="s">
        <v>235</v>
      </c>
      <c r="C1190" s="1" t="s">
        <v>19</v>
      </c>
      <c r="D1190" s="1" t="s">
        <v>20</v>
      </c>
      <c r="E1190" s="1" t="s">
        <v>25</v>
      </c>
      <c r="F1190" s="6">
        <v>117060.3</v>
      </c>
    </row>
    <row r="1191" spans="1:6" x14ac:dyDescent="0.15">
      <c r="A1191" t="str">
        <f t="shared" si="18"/>
        <v>POWER-GENCO=HM THETA TOTAL</v>
      </c>
      <c r="B1191" s="1" t="s">
        <v>236</v>
      </c>
      <c r="C1191" s="1" t="s">
        <v>19</v>
      </c>
      <c r="D1191" s="1" t="s">
        <v>20</v>
      </c>
      <c r="E1191" s="1" t="s">
        <v>25</v>
      </c>
      <c r="F1191" s="6">
        <v>0</v>
      </c>
    </row>
    <row r="1192" spans="1:6" x14ac:dyDescent="0.15">
      <c r="A1192" t="str">
        <f t="shared" si="18"/>
        <v>POWER-WEST=HM THETA TOTAL</v>
      </c>
      <c r="B1192" s="1" t="s">
        <v>237</v>
      </c>
      <c r="C1192" s="1" t="s">
        <v>19</v>
      </c>
      <c r="D1192" s="1" t="s">
        <v>20</v>
      </c>
      <c r="E1192" s="1" t="s">
        <v>25</v>
      </c>
      <c r="F1192" s="6">
        <v>-2554151</v>
      </c>
    </row>
    <row r="1193" spans="1:6" x14ac:dyDescent="0.15">
      <c r="A1193" t="str">
        <f t="shared" si="18"/>
        <v>SO2=HM THETA TOTAL</v>
      </c>
      <c r="B1193" s="1" t="s">
        <v>238</v>
      </c>
      <c r="C1193" s="1" t="s">
        <v>19</v>
      </c>
      <c r="D1193" s="1" t="s">
        <v>20</v>
      </c>
      <c r="E1193" s="1" t="s">
        <v>25</v>
      </c>
      <c r="F1193" s="6">
        <v>-65119.62</v>
      </c>
    </row>
    <row r="1194" spans="1:6" x14ac:dyDescent="0.15">
      <c r="A1194" t="str">
        <f t="shared" si="18"/>
        <v>SO2-INV=HM THETA TOTAL</v>
      </c>
      <c r="B1194" s="1" t="s">
        <v>239</v>
      </c>
      <c r="C1194" s="1" t="s">
        <v>19</v>
      </c>
      <c r="D1194" s="1" t="s">
        <v>20</v>
      </c>
      <c r="E1194" s="1" t="s">
        <v>25</v>
      </c>
      <c r="F1194" s="6">
        <v>0</v>
      </c>
    </row>
    <row r="1195" spans="1:6" x14ac:dyDescent="0.15">
      <c r="A1195" t="str">
        <f t="shared" si="18"/>
        <v>UKGAS-JBLOCKFIN=HM THETA TOTAL</v>
      </c>
      <c r="B1195" s="1" t="s">
        <v>244</v>
      </c>
      <c r="C1195" s="1" t="s">
        <v>19</v>
      </c>
      <c r="D1195" s="1" t="s">
        <v>20</v>
      </c>
      <c r="E1195" s="1" t="s">
        <v>25</v>
      </c>
      <c r="F1195" s="6">
        <v>-1628975.43</v>
      </c>
    </row>
    <row r="1196" spans="1:6" x14ac:dyDescent="0.15">
      <c r="A1196" t="str">
        <f t="shared" si="18"/>
        <v>WEATHER=HM THETA TOTAL</v>
      </c>
      <c r="B1196" s="1" t="s">
        <v>246</v>
      </c>
      <c r="C1196" s="1" t="s">
        <v>19</v>
      </c>
      <c r="D1196" s="1" t="s">
        <v>20</v>
      </c>
      <c r="E1196" s="1" t="s">
        <v>25</v>
      </c>
      <c r="F1196" s="6">
        <v>-491711</v>
      </c>
    </row>
    <row r="1197" spans="1:6" x14ac:dyDescent="0.15">
      <c r="A1197" t="str">
        <f t="shared" si="18"/>
        <v>WEST-MGMT=HM THETA TOTAL</v>
      </c>
      <c r="B1197" s="1" t="s">
        <v>247</v>
      </c>
      <c r="C1197" s="1" t="s">
        <v>19</v>
      </c>
      <c r="D1197" s="1" t="s">
        <v>20</v>
      </c>
      <c r="E1197" s="1" t="s">
        <v>25</v>
      </c>
      <c r="F1197" s="6">
        <v>0</v>
      </c>
    </row>
    <row r="1198" spans="1:6" x14ac:dyDescent="0.15">
      <c r="A1198" t="str">
        <f t="shared" si="18"/>
        <v>CROSS COMM=HM THETA TOTAL</v>
      </c>
      <c r="B1198" s="1" t="s">
        <v>55</v>
      </c>
      <c r="C1198" s="1" t="s">
        <v>19</v>
      </c>
      <c r="D1198" s="1" t="s">
        <v>20</v>
      </c>
      <c r="E1198" s="1" t="s">
        <v>25</v>
      </c>
      <c r="F1198" s="6">
        <v>64576.28</v>
      </c>
    </row>
    <row r="1199" spans="1:6" x14ac:dyDescent="0.15">
      <c r="A1199" t="str">
        <f t="shared" si="18"/>
        <v>EES EUROPE=HM THETA TOTAL</v>
      </c>
      <c r="B1199" s="1" t="s">
        <v>248</v>
      </c>
      <c r="C1199" s="1" t="s">
        <v>19</v>
      </c>
      <c r="D1199" s="1" t="s">
        <v>20</v>
      </c>
      <c r="E1199" s="1" t="s">
        <v>25</v>
      </c>
      <c r="F1199" s="6">
        <v>14463.65</v>
      </c>
    </row>
    <row r="1200" spans="1:6" x14ac:dyDescent="0.15">
      <c r="A1200" t="str">
        <f t="shared" si="18"/>
        <v>EMISSIONS=HM THETA TOTAL</v>
      </c>
      <c r="B1200" s="1" t="s">
        <v>67</v>
      </c>
      <c r="C1200" s="1" t="s">
        <v>19</v>
      </c>
      <c r="D1200" s="1" t="s">
        <v>20</v>
      </c>
      <c r="E1200" s="1" t="s">
        <v>25</v>
      </c>
      <c r="F1200" s="6">
        <v>-65119.62</v>
      </c>
    </row>
    <row r="1201" spans="1:6" x14ac:dyDescent="0.15">
      <c r="A1201" t="str">
        <f t="shared" si="18"/>
        <v>ENRON EUROPE=HM THETA TOTAL</v>
      </c>
      <c r="B1201" s="1" t="s">
        <v>249</v>
      </c>
      <c r="C1201" s="1" t="s">
        <v>19</v>
      </c>
      <c r="D1201" s="1" t="s">
        <v>20</v>
      </c>
      <c r="E1201" s="1" t="s">
        <v>25</v>
      </c>
      <c r="F1201" s="6">
        <v>0</v>
      </c>
    </row>
    <row r="1202" spans="1:6" x14ac:dyDescent="0.15">
      <c r="A1202" t="str">
        <f t="shared" si="18"/>
        <v>EUROPEAN TRADING=HM THETA TOTAL</v>
      </c>
      <c r="B1202" s="1" t="s">
        <v>250</v>
      </c>
      <c r="C1202" s="1" t="s">
        <v>19</v>
      </c>
      <c r="D1202" s="1" t="s">
        <v>20</v>
      </c>
      <c r="E1202" s="1" t="s">
        <v>25</v>
      </c>
      <c r="F1202" s="6">
        <v>5341462.18</v>
      </c>
    </row>
    <row r="1203" spans="1:6" x14ac:dyDescent="0.15">
      <c r="A1203" t="str">
        <f t="shared" si="18"/>
        <v>FINANCIAL TRADING=HM THETA TOTAL</v>
      </c>
      <c r="B1203" s="1" t="s">
        <v>251</v>
      </c>
      <c r="C1203" s="1" t="s">
        <v>19</v>
      </c>
      <c r="D1203" s="1" t="s">
        <v>20</v>
      </c>
      <c r="E1203" s="1" t="s">
        <v>25</v>
      </c>
      <c r="F1203" s="6">
        <v>1207310.31</v>
      </c>
    </row>
    <row r="1204" spans="1:6" x14ac:dyDescent="0.15">
      <c r="A1204" t="str">
        <f t="shared" si="18"/>
        <v>GAS-CONSOL-ALL=HM THETA TOTAL</v>
      </c>
      <c r="B1204" s="1" t="s">
        <v>93</v>
      </c>
      <c r="C1204" s="1" t="s">
        <v>19</v>
      </c>
      <c r="D1204" s="1" t="s">
        <v>20</v>
      </c>
      <c r="E1204" s="1" t="s">
        <v>25</v>
      </c>
      <c r="F1204" s="6">
        <v>-14001002.59</v>
      </c>
    </row>
    <row r="1205" spans="1:6" x14ac:dyDescent="0.15">
      <c r="A1205" t="str">
        <f t="shared" si="18"/>
        <v>GAS-CONSOL-CAN=HM THETA TOTAL</v>
      </c>
      <c r="B1205" s="1" t="s">
        <v>94</v>
      </c>
      <c r="C1205" s="1" t="s">
        <v>19</v>
      </c>
      <c r="D1205" s="1" t="s">
        <v>20</v>
      </c>
      <c r="E1205" s="1" t="s">
        <v>25</v>
      </c>
      <c r="F1205" s="6">
        <v>-4463077.76</v>
      </c>
    </row>
    <row r="1206" spans="1:6" x14ac:dyDescent="0.15">
      <c r="A1206" t="str">
        <f t="shared" si="18"/>
        <v>GAS-CONSOL-US=HM THETA TOTAL</v>
      </c>
      <c r="B1206" s="1" t="s">
        <v>95</v>
      </c>
      <c r="C1206" s="1" t="s">
        <v>19</v>
      </c>
      <c r="D1206" s="1" t="s">
        <v>20</v>
      </c>
      <c r="E1206" s="1" t="s">
        <v>25</v>
      </c>
      <c r="F1206" s="6">
        <v>-9537924.8300000001</v>
      </c>
    </row>
    <row r="1207" spans="1:6" x14ac:dyDescent="0.15">
      <c r="A1207" t="str">
        <f t="shared" si="18"/>
        <v>POWER=HM THETA TOTAL</v>
      </c>
      <c r="B1207" s="1" t="s">
        <v>232</v>
      </c>
      <c r="C1207" s="1" t="s">
        <v>19</v>
      </c>
      <c r="D1207" s="1" t="s">
        <v>20</v>
      </c>
      <c r="E1207" s="1" t="s">
        <v>25</v>
      </c>
      <c r="F1207" s="6">
        <v>-2437090.7000000002</v>
      </c>
    </row>
    <row r="1208" spans="1:6" x14ac:dyDescent="0.15">
      <c r="A1208" t="str">
        <f t="shared" si="18"/>
        <v>POWER EAST &amp; GENCO=HM THETA TOTAL</v>
      </c>
      <c r="B1208" s="1" t="s">
        <v>233</v>
      </c>
      <c r="C1208" s="1" t="s">
        <v>19</v>
      </c>
      <c r="D1208" s="1" t="s">
        <v>20</v>
      </c>
      <c r="E1208" s="1" t="s">
        <v>25</v>
      </c>
      <c r="F1208" s="6">
        <v>117060.3</v>
      </c>
    </row>
    <row r="1209" spans="1:6" x14ac:dyDescent="0.15">
      <c r="A1209" t="str">
        <f t="shared" si="18"/>
        <v>SOUTHERN CONE GAS=HM THETA TOTAL</v>
      </c>
      <c r="B1209" s="1" t="s">
        <v>242</v>
      </c>
      <c r="C1209" s="1" t="s">
        <v>19</v>
      </c>
      <c r="D1209" s="1" t="s">
        <v>20</v>
      </c>
      <c r="E1209" s="1" t="s">
        <v>25</v>
      </c>
      <c r="F1209" s="6">
        <v>-39803</v>
      </c>
    </row>
    <row r="1210" spans="1:6" x14ac:dyDescent="0.15">
      <c r="A1210" t="str">
        <f t="shared" si="18"/>
        <v>SOUTHERN CONE POWER=HM THETA TOTAL</v>
      </c>
      <c r="B1210" s="1" t="s">
        <v>243</v>
      </c>
      <c r="C1210" s="1" t="s">
        <v>19</v>
      </c>
      <c r="D1210" s="1" t="s">
        <v>20</v>
      </c>
      <c r="E1210" s="1" t="s">
        <v>25</v>
      </c>
      <c r="F1210" s="6">
        <v>0</v>
      </c>
    </row>
    <row r="1211" spans="1:6" x14ac:dyDescent="0.15">
      <c r="A1211" t="str">
        <f t="shared" si="18"/>
        <v>ARG-FT=HM TOTAL</v>
      </c>
      <c r="B1211" s="1" t="s">
        <v>18</v>
      </c>
      <c r="C1211" s="1" t="s">
        <v>19</v>
      </c>
      <c r="D1211" s="1" t="s">
        <v>20</v>
      </c>
      <c r="E1211" s="1" t="s">
        <v>26</v>
      </c>
      <c r="F1211" s="6">
        <v>169029</v>
      </c>
    </row>
    <row r="1212" spans="1:6" x14ac:dyDescent="0.15">
      <c r="A1212" t="str">
        <f t="shared" si="18"/>
        <v>AUSTRALIA=HM TOTAL</v>
      </c>
      <c r="B1212" s="1" t="s">
        <v>41</v>
      </c>
      <c r="C1212" s="1" t="s">
        <v>19</v>
      </c>
      <c r="D1212" s="1" t="s">
        <v>20</v>
      </c>
      <c r="E1212" s="1" t="s">
        <v>26</v>
      </c>
      <c r="F1212" s="6">
        <v>241146.37</v>
      </c>
    </row>
    <row r="1213" spans="1:6" x14ac:dyDescent="0.15">
      <c r="A1213" t="str">
        <f t="shared" si="18"/>
        <v>BRAZIL-POWER=HM TOTAL</v>
      </c>
      <c r="B1213" s="1" t="s">
        <v>48</v>
      </c>
      <c r="C1213" s="1" t="s">
        <v>19</v>
      </c>
      <c r="D1213" s="1" t="s">
        <v>20</v>
      </c>
      <c r="E1213" s="1" t="s">
        <v>26</v>
      </c>
      <c r="F1213" s="6">
        <v>479449</v>
      </c>
    </row>
    <row r="1214" spans="1:6" x14ac:dyDescent="0.15">
      <c r="A1214" t="str">
        <f t="shared" si="18"/>
        <v>BROADBAND=HM TOTAL</v>
      </c>
      <c r="B1214" s="1" t="s">
        <v>49</v>
      </c>
      <c r="C1214" s="1" t="s">
        <v>19</v>
      </c>
      <c r="D1214" s="1" t="s">
        <v>20</v>
      </c>
      <c r="E1214" s="1" t="s">
        <v>26</v>
      </c>
      <c r="F1214" s="6">
        <v>-1419.01</v>
      </c>
    </row>
    <row r="1215" spans="1:6" x14ac:dyDescent="0.15">
      <c r="A1215" t="str">
        <f t="shared" si="18"/>
        <v>COAL=HM TOTAL</v>
      </c>
      <c r="B1215" s="1" t="s">
        <v>53</v>
      </c>
      <c r="C1215" s="1" t="s">
        <v>19</v>
      </c>
      <c r="D1215" s="1" t="s">
        <v>20</v>
      </c>
      <c r="E1215" s="1" t="s">
        <v>26</v>
      </c>
      <c r="F1215" s="6">
        <v>7078776.75</v>
      </c>
    </row>
    <row r="1216" spans="1:6" x14ac:dyDescent="0.15">
      <c r="A1216" t="str">
        <f t="shared" si="18"/>
        <v>CROSS COMM-GAS=HM TOTAL</v>
      </c>
      <c r="B1216" s="1" t="s">
        <v>56</v>
      </c>
      <c r="C1216" s="1" t="s">
        <v>19</v>
      </c>
      <c r="D1216" s="1" t="s">
        <v>20</v>
      </c>
      <c r="E1216" s="1" t="s">
        <v>26</v>
      </c>
      <c r="F1216" s="6">
        <v>7458303.04</v>
      </c>
    </row>
    <row r="1217" spans="1:6" x14ac:dyDescent="0.15">
      <c r="A1217" t="str">
        <f t="shared" si="18"/>
        <v>CROSS COMM-POWER=HM TOTAL</v>
      </c>
      <c r="B1217" s="1" t="s">
        <v>58</v>
      </c>
      <c r="C1217" s="1" t="s">
        <v>19</v>
      </c>
      <c r="D1217" s="1" t="s">
        <v>20</v>
      </c>
      <c r="E1217" s="1" t="s">
        <v>26</v>
      </c>
      <c r="F1217" s="6">
        <v>-198884.88</v>
      </c>
    </row>
    <row r="1218" spans="1:6" x14ac:dyDescent="0.15">
      <c r="A1218" t="str">
        <f t="shared" si="18"/>
        <v>EBS-ADVERTISING=HM TOTAL</v>
      </c>
      <c r="B1218" s="1" t="s">
        <v>60</v>
      </c>
      <c r="C1218" s="1" t="s">
        <v>19</v>
      </c>
      <c r="D1218" s="1" t="s">
        <v>20</v>
      </c>
      <c r="E1218" s="1" t="s">
        <v>26</v>
      </c>
      <c r="F1218" s="6">
        <v>-19252.02</v>
      </c>
    </row>
    <row r="1219" spans="1:6" x14ac:dyDescent="0.15">
      <c r="A1219" t="str">
        <f t="shared" ref="A1219:A1282" si="19">B1219&amp;"="&amp;E1219</f>
        <v>EMISSIONS-IR-HEDGE=HM TOTAL</v>
      </c>
      <c r="B1219" s="1" t="s">
        <v>68</v>
      </c>
      <c r="C1219" s="1" t="s">
        <v>19</v>
      </c>
      <c r="D1219" s="1" t="s">
        <v>20</v>
      </c>
      <c r="E1219" s="1" t="s">
        <v>26</v>
      </c>
      <c r="F1219" s="6">
        <v>-122906.46</v>
      </c>
    </row>
    <row r="1220" spans="1:6" x14ac:dyDescent="0.15">
      <c r="A1220" t="str">
        <f t="shared" si="19"/>
        <v>ESA-GAS-BOLIVIA=HM TOTAL</v>
      </c>
      <c r="B1220" s="1" t="s">
        <v>74</v>
      </c>
      <c r="C1220" s="1" t="s">
        <v>19</v>
      </c>
      <c r="D1220" s="1" t="s">
        <v>20</v>
      </c>
      <c r="E1220" s="1" t="s">
        <v>26</v>
      </c>
      <c r="F1220" s="6">
        <v>-39803</v>
      </c>
    </row>
    <row r="1221" spans="1:6" x14ac:dyDescent="0.15">
      <c r="A1221" t="str">
        <f t="shared" si="19"/>
        <v>ESA-SOCONE GAS=HM TOTAL</v>
      </c>
      <c r="B1221" s="1" t="s">
        <v>75</v>
      </c>
      <c r="C1221" s="1" t="s">
        <v>19</v>
      </c>
      <c r="D1221" s="1" t="s">
        <v>20</v>
      </c>
      <c r="E1221" s="1" t="s">
        <v>26</v>
      </c>
      <c r="F1221" s="6">
        <v>137078</v>
      </c>
    </row>
    <row r="1222" spans="1:6" x14ac:dyDescent="0.15">
      <c r="A1222" t="str">
        <f t="shared" si="19"/>
        <v>ESA-TBS CRUDE=HM TOTAL</v>
      </c>
      <c r="B1222" s="1" t="s">
        <v>76</v>
      </c>
      <c r="C1222" s="1" t="s">
        <v>19</v>
      </c>
      <c r="D1222" s="1" t="s">
        <v>20</v>
      </c>
      <c r="E1222" s="1" t="s">
        <v>26</v>
      </c>
      <c r="F1222" s="6">
        <v>-334645</v>
      </c>
    </row>
    <row r="1223" spans="1:6" x14ac:dyDescent="0.15">
      <c r="A1223" t="str">
        <f t="shared" si="19"/>
        <v>ESA-TBS GAS=HM TOTAL</v>
      </c>
      <c r="B1223" s="1" t="s">
        <v>77</v>
      </c>
      <c r="C1223" s="1" t="s">
        <v>19</v>
      </c>
      <c r="D1223" s="1" t="s">
        <v>20</v>
      </c>
      <c r="E1223" s="1" t="s">
        <v>26</v>
      </c>
      <c r="F1223" s="6">
        <v>0</v>
      </c>
    </row>
    <row r="1224" spans="1:6" x14ac:dyDescent="0.15">
      <c r="A1224" t="str">
        <f t="shared" si="19"/>
        <v>FX=HM TOTAL</v>
      </c>
      <c r="B1224" s="1" t="s">
        <v>90</v>
      </c>
      <c r="C1224" s="1" t="s">
        <v>19</v>
      </c>
      <c r="D1224" s="1" t="s">
        <v>20</v>
      </c>
      <c r="E1224" s="1" t="s">
        <v>26</v>
      </c>
      <c r="F1224" s="6">
        <v>1862080.46</v>
      </c>
    </row>
    <row r="1225" spans="1:6" x14ac:dyDescent="0.15">
      <c r="A1225" t="str">
        <f t="shared" si="19"/>
        <v>GAS-EXEC-SPEC=HM TOTAL</v>
      </c>
      <c r="B1225" s="1" t="s">
        <v>96</v>
      </c>
      <c r="C1225" s="1" t="s">
        <v>19</v>
      </c>
      <c r="D1225" s="1" t="s">
        <v>20</v>
      </c>
      <c r="E1225" s="1" t="s">
        <v>26</v>
      </c>
      <c r="F1225" s="6">
        <v>0</v>
      </c>
    </row>
    <row r="1226" spans="1:6" x14ac:dyDescent="0.15">
      <c r="A1226" t="str">
        <f t="shared" si="19"/>
        <v>GAS-FIRM-CANADA=HM TOTAL</v>
      </c>
      <c r="B1226" s="1" t="s">
        <v>106</v>
      </c>
      <c r="C1226" s="1" t="s">
        <v>19</v>
      </c>
      <c r="D1226" s="1" t="s">
        <v>20</v>
      </c>
      <c r="E1226" s="1" t="s">
        <v>26</v>
      </c>
      <c r="F1226" s="6">
        <v>5784883.8399999999</v>
      </c>
    </row>
    <row r="1227" spans="1:6" x14ac:dyDescent="0.15">
      <c r="A1227" t="str">
        <f t="shared" si="19"/>
        <v>GAS-FIRM-CENT=HM TOTAL</v>
      </c>
      <c r="B1227" s="1" t="s">
        <v>107</v>
      </c>
      <c r="C1227" s="1" t="s">
        <v>19</v>
      </c>
      <c r="D1227" s="1" t="s">
        <v>20</v>
      </c>
      <c r="E1227" s="1" t="s">
        <v>26</v>
      </c>
      <c r="F1227" s="6">
        <v>15798702.289999999</v>
      </c>
    </row>
    <row r="1228" spans="1:6" x14ac:dyDescent="0.15">
      <c r="A1228" t="str">
        <f t="shared" si="19"/>
        <v>GAS-FIRM-DENVER=HM TOTAL</v>
      </c>
      <c r="B1228" s="1" t="s">
        <v>108</v>
      </c>
      <c r="C1228" s="1" t="s">
        <v>19</v>
      </c>
      <c r="D1228" s="1" t="s">
        <v>20</v>
      </c>
      <c r="E1228" s="1" t="s">
        <v>26</v>
      </c>
      <c r="F1228" s="6">
        <v>5353674.03</v>
      </c>
    </row>
    <row r="1229" spans="1:6" x14ac:dyDescent="0.15">
      <c r="A1229" t="str">
        <f t="shared" si="19"/>
        <v>GAS-FIRM-EAST=HM TOTAL</v>
      </c>
      <c r="B1229" s="1" t="s">
        <v>109</v>
      </c>
      <c r="C1229" s="1" t="s">
        <v>19</v>
      </c>
      <c r="D1229" s="1" t="s">
        <v>20</v>
      </c>
      <c r="E1229" s="1" t="s">
        <v>26</v>
      </c>
      <c r="F1229" s="6">
        <v>2337410.5099999998</v>
      </c>
    </row>
    <row r="1230" spans="1:6" x14ac:dyDescent="0.15">
      <c r="A1230" t="str">
        <f t="shared" si="19"/>
        <v>GAS-FIRM-GD-OPTION=HM TOTAL</v>
      </c>
      <c r="B1230" s="1" t="s">
        <v>110</v>
      </c>
      <c r="C1230" s="1" t="s">
        <v>19</v>
      </c>
      <c r="D1230" s="1" t="s">
        <v>20</v>
      </c>
      <c r="E1230" s="1" t="s">
        <v>26</v>
      </c>
      <c r="F1230" s="6">
        <v>0</v>
      </c>
    </row>
    <row r="1231" spans="1:6" x14ac:dyDescent="0.15">
      <c r="A1231" t="str">
        <f t="shared" si="19"/>
        <v>GAS-FIRM-NWEST=HM TOTAL</v>
      </c>
      <c r="B1231" s="1" t="s">
        <v>111</v>
      </c>
      <c r="C1231" s="1" t="s">
        <v>19</v>
      </c>
      <c r="D1231" s="1" t="s">
        <v>20</v>
      </c>
      <c r="E1231" s="1" t="s">
        <v>26</v>
      </c>
      <c r="F1231" s="6">
        <v>-12908335.359999999</v>
      </c>
    </row>
    <row r="1232" spans="1:6" x14ac:dyDescent="0.15">
      <c r="A1232" t="str">
        <f t="shared" si="19"/>
        <v>GAS-FIRM-NY=HM TOTAL</v>
      </c>
      <c r="B1232" s="1" t="s">
        <v>112</v>
      </c>
      <c r="C1232" s="1" t="s">
        <v>19</v>
      </c>
      <c r="D1232" s="1" t="s">
        <v>20</v>
      </c>
      <c r="E1232" s="1" t="s">
        <v>26</v>
      </c>
      <c r="F1232" s="6">
        <v>5866006.0099999998</v>
      </c>
    </row>
    <row r="1233" spans="1:6" x14ac:dyDescent="0.15">
      <c r="A1233" t="str">
        <f t="shared" si="19"/>
        <v>GAS-FIRM-TECH=HM TOTAL</v>
      </c>
      <c r="B1233" s="1" t="s">
        <v>113</v>
      </c>
      <c r="C1233" s="1" t="s">
        <v>19</v>
      </c>
      <c r="D1233" s="1" t="s">
        <v>20</v>
      </c>
      <c r="E1233" s="1" t="s">
        <v>26</v>
      </c>
      <c r="F1233" s="6">
        <v>0</v>
      </c>
    </row>
    <row r="1234" spans="1:6" x14ac:dyDescent="0.15">
      <c r="A1234" t="str">
        <f t="shared" si="19"/>
        <v>GAS-FIRM-TX-MCL=HM TOTAL</v>
      </c>
      <c r="B1234" s="1" t="s">
        <v>114</v>
      </c>
      <c r="C1234" s="1" t="s">
        <v>19</v>
      </c>
      <c r="D1234" s="1" t="s">
        <v>20</v>
      </c>
      <c r="E1234" s="1" t="s">
        <v>26</v>
      </c>
      <c r="F1234" s="6">
        <v>1319765.22</v>
      </c>
    </row>
    <row r="1235" spans="1:6" x14ac:dyDescent="0.15">
      <c r="A1235" t="str">
        <f t="shared" si="19"/>
        <v>GAS-FIRM-TX-RIC=HM TOTAL</v>
      </c>
      <c r="B1235" s="1" t="s">
        <v>115</v>
      </c>
      <c r="C1235" s="1" t="s">
        <v>19</v>
      </c>
      <c r="D1235" s="1" t="s">
        <v>20</v>
      </c>
      <c r="E1235" s="1" t="s">
        <v>26</v>
      </c>
      <c r="F1235" s="6">
        <v>-821426.45</v>
      </c>
    </row>
    <row r="1236" spans="1:6" x14ac:dyDescent="0.15">
      <c r="A1236" t="str">
        <f t="shared" si="19"/>
        <v>GAS-FIRM-WEST=HM TOTAL</v>
      </c>
      <c r="B1236" s="1" t="s">
        <v>116</v>
      </c>
      <c r="C1236" s="1" t="s">
        <v>19</v>
      </c>
      <c r="D1236" s="1" t="s">
        <v>20</v>
      </c>
      <c r="E1236" s="1" t="s">
        <v>26</v>
      </c>
      <c r="F1236" s="6">
        <v>-57891533.109999999</v>
      </c>
    </row>
    <row r="1237" spans="1:6" x14ac:dyDescent="0.15">
      <c r="A1237" t="str">
        <f t="shared" si="19"/>
        <v>GAS-GAS-EXEC=HM TOTAL</v>
      </c>
      <c r="B1237" s="1" t="s">
        <v>117</v>
      </c>
      <c r="C1237" s="1" t="s">
        <v>19</v>
      </c>
      <c r="D1237" s="1" t="s">
        <v>20</v>
      </c>
      <c r="E1237" s="1" t="s">
        <v>26</v>
      </c>
      <c r="F1237" s="6">
        <v>0</v>
      </c>
    </row>
    <row r="1238" spans="1:6" x14ac:dyDescent="0.15">
      <c r="A1238" t="str">
        <f t="shared" si="19"/>
        <v>GAS-GD-EAST=HM TOTAL</v>
      </c>
      <c r="B1238" s="1" t="s">
        <v>118</v>
      </c>
      <c r="C1238" s="1" t="s">
        <v>19</v>
      </c>
      <c r="D1238" s="1" t="s">
        <v>20</v>
      </c>
      <c r="E1238" s="1" t="s">
        <v>26</v>
      </c>
      <c r="F1238" s="6">
        <v>-415379.64</v>
      </c>
    </row>
    <row r="1239" spans="1:6" x14ac:dyDescent="0.15">
      <c r="A1239" t="str">
        <f t="shared" si="19"/>
        <v>GAS-GD-HUB=HM TOTAL</v>
      </c>
      <c r="B1239" s="1" t="s">
        <v>119</v>
      </c>
      <c r="C1239" s="1" t="s">
        <v>19</v>
      </c>
      <c r="D1239" s="1" t="s">
        <v>20</v>
      </c>
      <c r="E1239" s="1" t="s">
        <v>26</v>
      </c>
      <c r="F1239" s="6">
        <v>5881112.9400000004</v>
      </c>
    </row>
    <row r="1240" spans="1:6" x14ac:dyDescent="0.15">
      <c r="A1240" t="str">
        <f t="shared" si="19"/>
        <v>GAS-GD-TEXAS=HM TOTAL</v>
      </c>
      <c r="B1240" s="1" t="s">
        <v>120</v>
      </c>
      <c r="C1240" s="1" t="s">
        <v>19</v>
      </c>
      <c r="D1240" s="1" t="s">
        <v>20</v>
      </c>
      <c r="E1240" s="1" t="s">
        <v>26</v>
      </c>
      <c r="F1240" s="6">
        <v>721391.61</v>
      </c>
    </row>
    <row r="1241" spans="1:6" x14ac:dyDescent="0.15">
      <c r="A1241" t="str">
        <f t="shared" si="19"/>
        <v>GAS-GD-WEST=HM TOTAL</v>
      </c>
      <c r="B1241" s="1" t="s">
        <v>121</v>
      </c>
      <c r="C1241" s="1" t="s">
        <v>19</v>
      </c>
      <c r="D1241" s="1" t="s">
        <v>20</v>
      </c>
      <c r="E1241" s="1" t="s">
        <v>26</v>
      </c>
      <c r="F1241" s="6">
        <v>-49997980</v>
      </c>
    </row>
    <row r="1242" spans="1:6" x14ac:dyDescent="0.15">
      <c r="A1242" t="str">
        <f t="shared" si="19"/>
        <v>GAS-IM-CANADA=HM TOTAL</v>
      </c>
      <c r="B1242" s="1" t="s">
        <v>122</v>
      </c>
      <c r="C1242" s="1" t="s">
        <v>19</v>
      </c>
      <c r="D1242" s="1" t="s">
        <v>20</v>
      </c>
      <c r="E1242" s="1" t="s">
        <v>26</v>
      </c>
      <c r="F1242" s="6">
        <v>1131426.53</v>
      </c>
    </row>
    <row r="1243" spans="1:6" x14ac:dyDescent="0.15">
      <c r="A1243" t="str">
        <f t="shared" si="19"/>
        <v>GAS-IM-CENT=HM TOTAL</v>
      </c>
      <c r="B1243" s="1" t="s">
        <v>123</v>
      </c>
      <c r="C1243" s="1" t="s">
        <v>19</v>
      </c>
      <c r="D1243" s="1" t="s">
        <v>20</v>
      </c>
      <c r="E1243" s="1" t="s">
        <v>26</v>
      </c>
      <c r="F1243" s="6">
        <v>6492487.4900000002</v>
      </c>
    </row>
    <row r="1244" spans="1:6" x14ac:dyDescent="0.15">
      <c r="A1244" t="str">
        <f t="shared" si="19"/>
        <v>GAS-IM-CHICAGO=HM TOTAL</v>
      </c>
      <c r="B1244" s="1" t="s">
        <v>124</v>
      </c>
      <c r="C1244" s="1" t="s">
        <v>19</v>
      </c>
      <c r="D1244" s="1" t="s">
        <v>20</v>
      </c>
      <c r="E1244" s="1" t="s">
        <v>26</v>
      </c>
      <c r="F1244" s="6">
        <v>4446915.67</v>
      </c>
    </row>
    <row r="1245" spans="1:6" x14ac:dyDescent="0.15">
      <c r="A1245" t="str">
        <f t="shared" si="19"/>
        <v>GAS-IM-DENVER=HM TOTAL</v>
      </c>
      <c r="B1245" s="1" t="s">
        <v>125</v>
      </c>
      <c r="C1245" s="1" t="s">
        <v>19</v>
      </c>
      <c r="D1245" s="1" t="s">
        <v>20</v>
      </c>
      <c r="E1245" s="1" t="s">
        <v>26</v>
      </c>
      <c r="F1245" s="6">
        <v>0</v>
      </c>
    </row>
    <row r="1246" spans="1:6" x14ac:dyDescent="0.15">
      <c r="A1246" t="str">
        <f t="shared" si="19"/>
        <v>GAS-IM-EAST=HM TOTAL</v>
      </c>
      <c r="B1246" s="1" t="s">
        <v>126</v>
      </c>
      <c r="C1246" s="1" t="s">
        <v>19</v>
      </c>
      <c r="D1246" s="1" t="s">
        <v>20</v>
      </c>
      <c r="E1246" s="1" t="s">
        <v>26</v>
      </c>
      <c r="F1246" s="6">
        <v>7144411.3499999996</v>
      </c>
    </row>
    <row r="1247" spans="1:6" x14ac:dyDescent="0.15">
      <c r="A1247" t="str">
        <f t="shared" si="19"/>
        <v>GAS-IM-TEXAS=HM TOTAL</v>
      </c>
      <c r="B1247" s="1" t="s">
        <v>127</v>
      </c>
      <c r="C1247" s="1" t="s">
        <v>19</v>
      </c>
      <c r="D1247" s="1" t="s">
        <v>20</v>
      </c>
      <c r="E1247" s="1" t="s">
        <v>26</v>
      </c>
      <c r="F1247" s="6">
        <v>6082043.9900000002</v>
      </c>
    </row>
    <row r="1248" spans="1:6" x14ac:dyDescent="0.15">
      <c r="A1248" t="str">
        <f t="shared" si="19"/>
        <v>GAS-IM-WEST=HM TOTAL</v>
      </c>
      <c r="B1248" s="1" t="s">
        <v>128</v>
      </c>
      <c r="C1248" s="1" t="s">
        <v>19</v>
      </c>
      <c r="D1248" s="1" t="s">
        <v>20</v>
      </c>
      <c r="E1248" s="1" t="s">
        <v>26</v>
      </c>
      <c r="F1248" s="6">
        <v>0</v>
      </c>
    </row>
    <row r="1249" spans="1:6" x14ac:dyDescent="0.15">
      <c r="A1249" t="str">
        <f t="shared" si="19"/>
        <v>GAS-MANAGEMENT=HM TOTAL</v>
      </c>
      <c r="B1249" s="1" t="s">
        <v>129</v>
      </c>
      <c r="C1249" s="1" t="s">
        <v>19</v>
      </c>
      <c r="D1249" s="1" t="s">
        <v>20</v>
      </c>
      <c r="E1249" s="1" t="s">
        <v>26</v>
      </c>
      <c r="F1249" s="6">
        <v>0</v>
      </c>
    </row>
    <row r="1250" spans="1:6" x14ac:dyDescent="0.15">
      <c r="A1250" t="str">
        <f t="shared" si="19"/>
        <v>GAS-NYMEX=HM TOTAL</v>
      </c>
      <c r="B1250" s="1" t="s">
        <v>130</v>
      </c>
      <c r="C1250" s="1" t="s">
        <v>19</v>
      </c>
      <c r="D1250" s="1" t="s">
        <v>20</v>
      </c>
      <c r="E1250" s="1" t="s">
        <v>26</v>
      </c>
      <c r="F1250" s="6">
        <v>19777858.780000001</v>
      </c>
    </row>
    <row r="1251" spans="1:6" x14ac:dyDescent="0.15">
      <c r="A1251" t="str">
        <f t="shared" si="19"/>
        <v>GAS-PIPE-OPTIONS=HM TOTAL</v>
      </c>
      <c r="B1251" s="1" t="s">
        <v>131</v>
      </c>
      <c r="C1251" s="1" t="s">
        <v>19</v>
      </c>
      <c r="D1251" s="1" t="s">
        <v>20</v>
      </c>
      <c r="E1251" s="1" t="s">
        <v>26</v>
      </c>
      <c r="F1251" s="6">
        <v>5664725.2400000002</v>
      </c>
    </row>
    <row r="1252" spans="1:6" x14ac:dyDescent="0.15">
      <c r="A1252" t="str">
        <f t="shared" si="19"/>
        <v>GAS-STORAGE=HM TOTAL</v>
      </c>
      <c r="B1252" s="1" t="s">
        <v>132</v>
      </c>
      <c r="C1252" s="1" t="s">
        <v>19</v>
      </c>
      <c r="D1252" s="1" t="s">
        <v>20</v>
      </c>
      <c r="E1252" s="1" t="s">
        <v>26</v>
      </c>
      <c r="F1252" s="6">
        <v>12684018.539999999</v>
      </c>
    </row>
    <row r="1253" spans="1:6" x14ac:dyDescent="0.15">
      <c r="A1253" t="str">
        <f t="shared" si="19"/>
        <v>GAS-TRANSPORT-EAST=HM TOTAL</v>
      </c>
      <c r="B1253" s="1" t="s">
        <v>133</v>
      </c>
      <c r="C1253" s="1" t="s">
        <v>19</v>
      </c>
      <c r="D1253" s="1" t="s">
        <v>20</v>
      </c>
      <c r="E1253" s="1" t="s">
        <v>26</v>
      </c>
      <c r="F1253" s="6">
        <v>452033.1</v>
      </c>
    </row>
    <row r="1254" spans="1:6" x14ac:dyDescent="0.15">
      <c r="A1254" t="str">
        <f t="shared" si="19"/>
        <v>IR=HM TOTAL</v>
      </c>
      <c r="B1254" s="1" t="s">
        <v>151</v>
      </c>
      <c r="C1254" s="1" t="s">
        <v>19</v>
      </c>
      <c r="D1254" s="1" t="s">
        <v>20</v>
      </c>
      <c r="E1254" s="1" t="s">
        <v>26</v>
      </c>
      <c r="F1254" s="6">
        <v>848110.92</v>
      </c>
    </row>
    <row r="1255" spans="1:6" x14ac:dyDescent="0.15">
      <c r="A1255" t="str">
        <f t="shared" si="19"/>
        <v>LUMBER=HM TOTAL</v>
      </c>
      <c r="B1255" s="1" t="s">
        <v>152</v>
      </c>
      <c r="C1255" s="1" t="s">
        <v>19</v>
      </c>
      <c r="D1255" s="1" t="s">
        <v>20</v>
      </c>
      <c r="E1255" s="1" t="s">
        <v>26</v>
      </c>
      <c r="F1255" s="6">
        <v>50916</v>
      </c>
    </row>
    <row r="1256" spans="1:6" x14ac:dyDescent="0.15">
      <c r="A1256" t="str">
        <f t="shared" si="19"/>
        <v>NOX=HM TOTAL</v>
      </c>
      <c r="B1256" s="1" t="s">
        <v>223</v>
      </c>
      <c r="C1256" s="1" t="s">
        <v>19</v>
      </c>
      <c r="D1256" s="1" t="s">
        <v>20</v>
      </c>
      <c r="E1256" s="1" t="s">
        <v>26</v>
      </c>
      <c r="F1256" s="6">
        <v>128587.42</v>
      </c>
    </row>
    <row r="1257" spans="1:6" x14ac:dyDescent="0.15">
      <c r="A1257" t="str">
        <f t="shared" si="19"/>
        <v>NOX-INV=HM TOTAL</v>
      </c>
      <c r="B1257" s="1" t="s">
        <v>224</v>
      </c>
      <c r="C1257" s="1" t="s">
        <v>19</v>
      </c>
      <c r="D1257" s="1" t="s">
        <v>20</v>
      </c>
      <c r="E1257" s="1" t="s">
        <v>26</v>
      </c>
      <c r="F1257" s="6">
        <v>-112724.99</v>
      </c>
    </row>
    <row r="1258" spans="1:6" x14ac:dyDescent="0.15">
      <c r="A1258" t="str">
        <f t="shared" si="19"/>
        <v>PAPER=HM TOTAL</v>
      </c>
      <c r="B1258" s="1" t="s">
        <v>231</v>
      </c>
      <c r="C1258" s="1" t="s">
        <v>19</v>
      </c>
      <c r="D1258" s="1" t="s">
        <v>20</v>
      </c>
      <c r="E1258" s="1" t="s">
        <v>26</v>
      </c>
      <c r="F1258" s="6">
        <v>2273462</v>
      </c>
    </row>
    <row r="1259" spans="1:6" x14ac:dyDescent="0.15">
      <c r="A1259" t="str">
        <f t="shared" si="19"/>
        <v>POWER-EAST=HM TOTAL</v>
      </c>
      <c r="B1259" s="1" t="s">
        <v>235</v>
      </c>
      <c r="C1259" s="1" t="s">
        <v>19</v>
      </c>
      <c r="D1259" s="1" t="s">
        <v>20</v>
      </c>
      <c r="E1259" s="1" t="s">
        <v>26</v>
      </c>
      <c r="F1259" s="6">
        <v>29314270.969999999</v>
      </c>
    </row>
    <row r="1260" spans="1:6" x14ac:dyDescent="0.15">
      <c r="A1260" t="str">
        <f t="shared" si="19"/>
        <v>POWER-GENCO=HM TOTAL</v>
      </c>
      <c r="B1260" s="1" t="s">
        <v>236</v>
      </c>
      <c r="C1260" s="1" t="s">
        <v>19</v>
      </c>
      <c r="D1260" s="1" t="s">
        <v>20</v>
      </c>
      <c r="E1260" s="1" t="s">
        <v>26</v>
      </c>
      <c r="F1260" s="6">
        <v>0</v>
      </c>
    </row>
    <row r="1261" spans="1:6" x14ac:dyDescent="0.15">
      <c r="A1261" t="str">
        <f t="shared" si="19"/>
        <v>POWER-WEST=HM TOTAL</v>
      </c>
      <c r="B1261" s="1" t="s">
        <v>237</v>
      </c>
      <c r="C1261" s="1" t="s">
        <v>19</v>
      </c>
      <c r="D1261" s="1" t="s">
        <v>20</v>
      </c>
      <c r="E1261" s="1" t="s">
        <v>26</v>
      </c>
      <c r="F1261" s="6">
        <v>-8450013.8746011201</v>
      </c>
    </row>
    <row r="1262" spans="1:6" x14ac:dyDescent="0.15">
      <c r="A1262" t="str">
        <f t="shared" si="19"/>
        <v>SO2=HM TOTAL</v>
      </c>
      <c r="B1262" s="1" t="s">
        <v>238</v>
      </c>
      <c r="C1262" s="1" t="s">
        <v>19</v>
      </c>
      <c r="D1262" s="1" t="s">
        <v>20</v>
      </c>
      <c r="E1262" s="1" t="s">
        <v>26</v>
      </c>
      <c r="F1262" s="6">
        <v>2072808.14</v>
      </c>
    </row>
    <row r="1263" spans="1:6" x14ac:dyDescent="0.15">
      <c r="A1263" t="str">
        <f t="shared" si="19"/>
        <v>SO2-INV=HM TOTAL</v>
      </c>
      <c r="B1263" s="1" t="s">
        <v>239</v>
      </c>
      <c r="C1263" s="1" t="s">
        <v>19</v>
      </c>
      <c r="D1263" s="1" t="s">
        <v>20</v>
      </c>
      <c r="E1263" s="1" t="s">
        <v>26</v>
      </c>
      <c r="F1263" s="6">
        <v>-1033234.91</v>
      </c>
    </row>
    <row r="1264" spans="1:6" x14ac:dyDescent="0.15">
      <c r="A1264" t="str">
        <f t="shared" si="19"/>
        <v>WEATHER=HM TOTAL</v>
      </c>
      <c r="B1264" s="1" t="s">
        <v>246</v>
      </c>
      <c r="C1264" s="1" t="s">
        <v>19</v>
      </c>
      <c r="D1264" s="1" t="s">
        <v>20</v>
      </c>
      <c r="E1264" s="1" t="s">
        <v>26</v>
      </c>
      <c r="F1264" s="6">
        <v>3881067</v>
      </c>
    </row>
    <row r="1265" spans="1:6" x14ac:dyDescent="0.15">
      <c r="A1265" t="str">
        <f t="shared" si="19"/>
        <v>WEST-MGMT=HM TOTAL</v>
      </c>
      <c r="B1265" s="1" t="s">
        <v>247</v>
      </c>
      <c r="C1265" s="1" t="s">
        <v>19</v>
      </c>
      <c r="D1265" s="1" t="s">
        <v>20</v>
      </c>
      <c r="E1265" s="1" t="s">
        <v>26</v>
      </c>
      <c r="F1265" s="6">
        <v>-46620444.109999999</v>
      </c>
    </row>
    <row r="1266" spans="1:6" x14ac:dyDescent="0.15">
      <c r="A1266" t="str">
        <f t="shared" si="19"/>
        <v>CROSS COMM=HM TOTAL</v>
      </c>
      <c r="B1266" s="1" t="s">
        <v>55</v>
      </c>
      <c r="C1266" s="1" t="s">
        <v>19</v>
      </c>
      <c r="D1266" s="1" t="s">
        <v>20</v>
      </c>
      <c r="E1266" s="1" t="s">
        <v>26</v>
      </c>
      <c r="F1266" s="6">
        <v>7259418.1600000001</v>
      </c>
    </row>
    <row r="1267" spans="1:6" x14ac:dyDescent="0.15">
      <c r="A1267" t="str">
        <f t="shared" si="19"/>
        <v>EMISSIONS=HM TOTAL</v>
      </c>
      <c r="B1267" s="1" t="s">
        <v>67</v>
      </c>
      <c r="C1267" s="1" t="s">
        <v>19</v>
      </c>
      <c r="D1267" s="1" t="s">
        <v>20</v>
      </c>
      <c r="E1267" s="1" t="s">
        <v>26</v>
      </c>
      <c r="F1267" s="6">
        <v>932529.2</v>
      </c>
    </row>
    <row r="1268" spans="1:6" x14ac:dyDescent="0.15">
      <c r="A1268" t="str">
        <f t="shared" si="19"/>
        <v>GAS-CONSOL-ALL=HM TOTAL</v>
      </c>
      <c r="B1268" s="1" t="s">
        <v>93</v>
      </c>
      <c r="C1268" s="1" t="s">
        <v>19</v>
      </c>
      <c r="D1268" s="1" t="s">
        <v>20</v>
      </c>
      <c r="E1268" s="1" t="s">
        <v>26</v>
      </c>
      <c r="F1268" s="6">
        <v>-61716231.530000001</v>
      </c>
    </row>
    <row r="1269" spans="1:6" x14ac:dyDescent="0.15">
      <c r="A1269" t="str">
        <f t="shared" si="19"/>
        <v>GAS-CONSOL-CAN=HM TOTAL</v>
      </c>
      <c r="B1269" s="1" t="s">
        <v>94</v>
      </c>
      <c r="C1269" s="1" t="s">
        <v>19</v>
      </c>
      <c r="D1269" s="1" t="s">
        <v>20</v>
      </c>
      <c r="E1269" s="1" t="s">
        <v>26</v>
      </c>
      <c r="F1269" s="6">
        <v>6916310.3700000001</v>
      </c>
    </row>
    <row r="1270" spans="1:6" x14ac:dyDescent="0.15">
      <c r="A1270" t="str">
        <f t="shared" si="19"/>
        <v>GAS-CONSOL-US=HM TOTAL</v>
      </c>
      <c r="B1270" s="1" t="s">
        <v>95</v>
      </c>
      <c r="C1270" s="1" t="s">
        <v>19</v>
      </c>
      <c r="D1270" s="1" t="s">
        <v>20</v>
      </c>
      <c r="E1270" s="1" t="s">
        <v>26</v>
      </c>
      <c r="F1270" s="6">
        <v>-68632541.900000006</v>
      </c>
    </row>
    <row r="1271" spans="1:6" x14ac:dyDescent="0.15">
      <c r="A1271" t="str">
        <f t="shared" si="19"/>
        <v>POWER=HM TOTAL</v>
      </c>
      <c r="B1271" s="1" t="s">
        <v>232</v>
      </c>
      <c r="C1271" s="1" t="s">
        <v>19</v>
      </c>
      <c r="D1271" s="1" t="s">
        <v>20</v>
      </c>
      <c r="E1271" s="1" t="s">
        <v>26</v>
      </c>
      <c r="F1271" s="6">
        <v>20864257.095398899</v>
      </c>
    </row>
    <row r="1272" spans="1:6" x14ac:dyDescent="0.15">
      <c r="A1272" t="str">
        <f t="shared" si="19"/>
        <v>POWER EAST &amp; GENCO=HM TOTAL</v>
      </c>
      <c r="B1272" s="1" t="s">
        <v>233</v>
      </c>
      <c r="C1272" s="1" t="s">
        <v>19</v>
      </c>
      <c r="D1272" s="1" t="s">
        <v>20</v>
      </c>
      <c r="E1272" s="1" t="s">
        <v>26</v>
      </c>
      <c r="F1272" s="6">
        <v>29314270.969999999</v>
      </c>
    </row>
    <row r="1273" spans="1:6" x14ac:dyDescent="0.15">
      <c r="A1273" t="str">
        <f t="shared" si="19"/>
        <v>SOUTHERN CONE GAS=HM TOTAL</v>
      </c>
      <c r="B1273" s="1" t="s">
        <v>242</v>
      </c>
      <c r="C1273" s="1" t="s">
        <v>19</v>
      </c>
      <c r="D1273" s="1" t="s">
        <v>20</v>
      </c>
      <c r="E1273" s="1" t="s">
        <v>26</v>
      </c>
      <c r="F1273" s="6">
        <v>266304</v>
      </c>
    </row>
    <row r="1274" spans="1:6" x14ac:dyDescent="0.15">
      <c r="A1274" t="str">
        <f t="shared" si="19"/>
        <v>SOUTHERN CONE POWER=HM TOTAL</v>
      </c>
      <c r="B1274" s="1" t="s">
        <v>243</v>
      </c>
      <c r="C1274" s="1" t="s">
        <v>19</v>
      </c>
      <c r="D1274" s="1" t="s">
        <v>20</v>
      </c>
      <c r="E1274" s="1" t="s">
        <v>26</v>
      </c>
      <c r="F1274" s="6">
        <v>479449</v>
      </c>
    </row>
    <row r="1275" spans="1:6" x14ac:dyDescent="0.15">
      <c r="A1275" t="str">
        <f t="shared" si="19"/>
        <v>ARG-FT=HM VEGA</v>
      </c>
      <c r="B1275" s="1" t="s">
        <v>18</v>
      </c>
      <c r="C1275" s="1" t="s">
        <v>19</v>
      </c>
      <c r="D1275" s="1" t="s">
        <v>20</v>
      </c>
      <c r="E1275" s="1" t="s">
        <v>11</v>
      </c>
      <c r="F1275" s="6">
        <v>0</v>
      </c>
    </row>
    <row r="1276" spans="1:6" x14ac:dyDescent="0.15">
      <c r="A1276" t="str">
        <f t="shared" si="19"/>
        <v>AUSTRALIA=HM VEGA</v>
      </c>
      <c r="B1276" s="1" t="s">
        <v>41</v>
      </c>
      <c r="C1276" s="1" t="s">
        <v>19</v>
      </c>
      <c r="D1276" s="1" t="s">
        <v>20</v>
      </c>
      <c r="E1276" s="1" t="s">
        <v>11</v>
      </c>
      <c r="F1276" s="6">
        <v>0</v>
      </c>
    </row>
    <row r="1277" spans="1:6" x14ac:dyDescent="0.15">
      <c r="A1277" t="str">
        <f t="shared" si="19"/>
        <v>BRAZIL-POWER=HM VEGA</v>
      </c>
      <c r="B1277" s="1" t="s">
        <v>48</v>
      </c>
      <c r="C1277" s="1" t="s">
        <v>19</v>
      </c>
      <c r="D1277" s="1" t="s">
        <v>20</v>
      </c>
      <c r="E1277" s="1" t="s">
        <v>11</v>
      </c>
      <c r="F1277" s="6">
        <v>0</v>
      </c>
    </row>
    <row r="1278" spans="1:6" x14ac:dyDescent="0.15">
      <c r="A1278" t="str">
        <f t="shared" si="19"/>
        <v>BROADBAND=HM VEGA</v>
      </c>
      <c r="B1278" s="1" t="s">
        <v>49</v>
      </c>
      <c r="C1278" s="1" t="s">
        <v>19</v>
      </c>
      <c r="D1278" s="1" t="s">
        <v>20</v>
      </c>
      <c r="E1278" s="1" t="s">
        <v>11</v>
      </c>
      <c r="F1278" s="6">
        <v>-32.06</v>
      </c>
    </row>
    <row r="1279" spans="1:6" x14ac:dyDescent="0.15">
      <c r="A1279" t="str">
        <f t="shared" si="19"/>
        <v>COAL=HM VEGA</v>
      </c>
      <c r="B1279" s="1" t="s">
        <v>53</v>
      </c>
      <c r="C1279" s="1" t="s">
        <v>19</v>
      </c>
      <c r="D1279" s="1" t="s">
        <v>20</v>
      </c>
      <c r="E1279" s="1" t="s">
        <v>11</v>
      </c>
      <c r="F1279" s="6">
        <v>-8224.1200000000008</v>
      </c>
    </row>
    <row r="1280" spans="1:6" x14ac:dyDescent="0.15">
      <c r="A1280" t="str">
        <f t="shared" si="19"/>
        <v>CROSS COMM-GAS=HM VEGA</v>
      </c>
      <c r="B1280" s="1" t="s">
        <v>56</v>
      </c>
      <c r="C1280" s="1" t="s">
        <v>19</v>
      </c>
      <c r="D1280" s="1" t="s">
        <v>20</v>
      </c>
      <c r="E1280" s="1" t="s">
        <v>11</v>
      </c>
      <c r="F1280" s="6">
        <v>-14007.97</v>
      </c>
    </row>
    <row r="1281" spans="1:6" x14ac:dyDescent="0.15">
      <c r="A1281" t="str">
        <f t="shared" si="19"/>
        <v>CROSS COMM-POWER=HM VEGA</v>
      </c>
      <c r="B1281" s="1" t="s">
        <v>58</v>
      </c>
      <c r="C1281" s="1" t="s">
        <v>19</v>
      </c>
      <c r="D1281" s="1" t="s">
        <v>20</v>
      </c>
      <c r="E1281" s="1" t="s">
        <v>11</v>
      </c>
      <c r="F1281" s="6">
        <v>0</v>
      </c>
    </row>
    <row r="1282" spans="1:6" x14ac:dyDescent="0.15">
      <c r="A1282" t="str">
        <f t="shared" si="19"/>
        <v>EBS-ADVERTISING=HM VEGA</v>
      </c>
      <c r="B1282" s="1" t="s">
        <v>60</v>
      </c>
      <c r="C1282" s="1" t="s">
        <v>19</v>
      </c>
      <c r="D1282" s="1" t="s">
        <v>20</v>
      </c>
      <c r="E1282" s="1" t="s">
        <v>11</v>
      </c>
      <c r="F1282" s="6">
        <v>507.75</v>
      </c>
    </row>
    <row r="1283" spans="1:6" x14ac:dyDescent="0.15">
      <c r="A1283" t="str">
        <f t="shared" ref="A1283:A1346" si="20">B1283&amp;"="&amp;E1283</f>
        <v>EMISSIONS-IR-HEDGE=HM VEGA</v>
      </c>
      <c r="B1283" s="1" t="s">
        <v>68</v>
      </c>
      <c r="C1283" s="1" t="s">
        <v>19</v>
      </c>
      <c r="D1283" s="1" t="s">
        <v>20</v>
      </c>
      <c r="E1283" s="1" t="s">
        <v>11</v>
      </c>
      <c r="F1283" s="6">
        <v>0</v>
      </c>
    </row>
    <row r="1284" spans="1:6" x14ac:dyDescent="0.15">
      <c r="A1284" t="str">
        <f t="shared" si="20"/>
        <v>ENRONEUR-HEDGES=HM VEGA</v>
      </c>
      <c r="B1284" s="1" t="s">
        <v>69</v>
      </c>
      <c r="C1284" s="1" t="s">
        <v>19</v>
      </c>
      <c r="D1284" s="1" t="s">
        <v>20</v>
      </c>
      <c r="E1284" s="1" t="s">
        <v>11</v>
      </c>
      <c r="F1284" s="6">
        <v>0</v>
      </c>
    </row>
    <row r="1285" spans="1:6" x14ac:dyDescent="0.15">
      <c r="A1285" t="str">
        <f t="shared" si="20"/>
        <v>ENRONEUR-PRIVATE=HM VEGA</v>
      </c>
      <c r="B1285" s="1" t="s">
        <v>71</v>
      </c>
      <c r="C1285" s="1" t="s">
        <v>19</v>
      </c>
      <c r="D1285" s="1" t="s">
        <v>20</v>
      </c>
      <c r="E1285" s="1" t="s">
        <v>11</v>
      </c>
      <c r="F1285" s="6">
        <v>0</v>
      </c>
    </row>
    <row r="1286" spans="1:6" x14ac:dyDescent="0.15">
      <c r="A1286" t="str">
        <f t="shared" si="20"/>
        <v>ENRONEUR-PUBLIC=HM VEGA</v>
      </c>
      <c r="B1286" s="1" t="s">
        <v>72</v>
      </c>
      <c r="C1286" s="1" t="s">
        <v>19</v>
      </c>
      <c r="D1286" s="1" t="s">
        <v>20</v>
      </c>
      <c r="E1286" s="1" t="s">
        <v>11</v>
      </c>
      <c r="F1286" s="6">
        <v>0</v>
      </c>
    </row>
    <row r="1287" spans="1:6" x14ac:dyDescent="0.15">
      <c r="A1287" t="str">
        <f t="shared" si="20"/>
        <v>ESA-GAS-BOLIVIA=HM VEGA</v>
      </c>
      <c r="B1287" s="1" t="s">
        <v>74</v>
      </c>
      <c r="C1287" s="1" t="s">
        <v>19</v>
      </c>
      <c r="D1287" s="1" t="s">
        <v>20</v>
      </c>
      <c r="E1287" s="1" t="s">
        <v>11</v>
      </c>
      <c r="F1287" s="6">
        <v>0</v>
      </c>
    </row>
    <row r="1288" spans="1:6" x14ac:dyDescent="0.15">
      <c r="A1288" t="str">
        <f t="shared" si="20"/>
        <v>ESA-SOCONE GAS=HM VEGA</v>
      </c>
      <c r="B1288" s="1" t="s">
        <v>75</v>
      </c>
      <c r="C1288" s="1" t="s">
        <v>19</v>
      </c>
      <c r="D1288" s="1" t="s">
        <v>20</v>
      </c>
      <c r="E1288" s="1" t="s">
        <v>11</v>
      </c>
      <c r="F1288" s="6">
        <v>0</v>
      </c>
    </row>
    <row r="1289" spans="1:6" x14ac:dyDescent="0.15">
      <c r="A1289" t="str">
        <f t="shared" si="20"/>
        <v>ESA-TBS CRUDE=HM VEGA</v>
      </c>
      <c r="B1289" s="1" t="s">
        <v>76</v>
      </c>
      <c r="C1289" s="1" t="s">
        <v>19</v>
      </c>
      <c r="D1289" s="1" t="s">
        <v>20</v>
      </c>
      <c r="E1289" s="1" t="s">
        <v>11</v>
      </c>
      <c r="F1289" s="6">
        <v>-57847</v>
      </c>
    </row>
    <row r="1290" spans="1:6" x14ac:dyDescent="0.15">
      <c r="A1290" t="str">
        <f t="shared" si="20"/>
        <v>ESA-TBS GAS=HM VEGA</v>
      </c>
      <c r="B1290" s="1" t="s">
        <v>77</v>
      </c>
      <c r="C1290" s="1" t="s">
        <v>19</v>
      </c>
      <c r="D1290" s="1" t="s">
        <v>20</v>
      </c>
      <c r="E1290" s="1" t="s">
        <v>11</v>
      </c>
      <c r="F1290" s="6">
        <v>0</v>
      </c>
    </row>
    <row r="1291" spans="1:6" x14ac:dyDescent="0.15">
      <c r="A1291" t="str">
        <f t="shared" si="20"/>
        <v>EURO-EES-EDG=HM VEGA</v>
      </c>
      <c r="B1291" s="1" t="s">
        <v>79</v>
      </c>
      <c r="C1291" s="1" t="s">
        <v>19</v>
      </c>
      <c r="D1291" s="1" t="s">
        <v>20</v>
      </c>
      <c r="E1291" s="1" t="s">
        <v>11</v>
      </c>
      <c r="F1291" s="6">
        <v>0</v>
      </c>
    </row>
    <row r="1292" spans="1:6" x14ac:dyDescent="0.15">
      <c r="A1292" t="str">
        <f t="shared" si="20"/>
        <v>EURO-EES-EDP=HM VEGA</v>
      </c>
      <c r="B1292" s="1" t="s">
        <v>80</v>
      </c>
      <c r="C1292" s="1" t="s">
        <v>19</v>
      </c>
      <c r="D1292" s="1" t="s">
        <v>20</v>
      </c>
      <c r="E1292" s="1" t="s">
        <v>11</v>
      </c>
      <c r="F1292" s="6">
        <v>0</v>
      </c>
    </row>
    <row r="1293" spans="1:6" x14ac:dyDescent="0.15">
      <c r="A1293" t="str">
        <f t="shared" si="20"/>
        <v>EURO-EES-EES=HM VEGA</v>
      </c>
      <c r="B1293" s="1" t="s">
        <v>81</v>
      </c>
      <c r="C1293" s="1" t="s">
        <v>19</v>
      </c>
      <c r="D1293" s="1" t="s">
        <v>20</v>
      </c>
      <c r="E1293" s="1" t="s">
        <v>11</v>
      </c>
      <c r="F1293" s="6">
        <v>0</v>
      </c>
    </row>
    <row r="1294" spans="1:6" x14ac:dyDescent="0.15">
      <c r="A1294" t="str">
        <f t="shared" si="20"/>
        <v>EUROTRAD-CONT POWER=HM VEGA</v>
      </c>
      <c r="B1294" s="1" t="s">
        <v>83</v>
      </c>
      <c r="C1294" s="1" t="s">
        <v>19</v>
      </c>
      <c r="D1294" s="1" t="s">
        <v>20</v>
      </c>
      <c r="E1294" s="1" t="s">
        <v>11</v>
      </c>
      <c r="F1294" s="6">
        <v>40680.800000000003</v>
      </c>
    </row>
    <row r="1295" spans="1:6" x14ac:dyDescent="0.15">
      <c r="A1295" t="str">
        <f t="shared" si="20"/>
        <v>EUROTRAD-ENRON CREDIT=HM VEGA</v>
      </c>
      <c r="B1295" s="1" t="s">
        <v>84</v>
      </c>
      <c r="C1295" s="1" t="s">
        <v>19</v>
      </c>
      <c r="D1295" s="1" t="s">
        <v>20</v>
      </c>
      <c r="E1295" s="1" t="s">
        <v>11</v>
      </c>
      <c r="F1295" s="6">
        <v>0</v>
      </c>
    </row>
    <row r="1296" spans="1:6" x14ac:dyDescent="0.15">
      <c r="A1296" t="str">
        <f t="shared" si="20"/>
        <v>EUROTRAD-NOR POWER=HM VEGA</v>
      </c>
      <c r="B1296" s="1" t="s">
        <v>85</v>
      </c>
      <c r="C1296" s="1" t="s">
        <v>19</v>
      </c>
      <c r="D1296" s="1" t="s">
        <v>20</v>
      </c>
      <c r="E1296" s="1" t="s">
        <v>11</v>
      </c>
      <c r="F1296" s="6">
        <v>-5561.85</v>
      </c>
    </row>
    <row r="1297" spans="1:6" x14ac:dyDescent="0.15">
      <c r="A1297" t="str">
        <f t="shared" si="20"/>
        <v>EUROTRAD-SPR OPTION=HM VEGA</v>
      </c>
      <c r="B1297" s="1" t="s">
        <v>86</v>
      </c>
      <c r="C1297" s="1" t="s">
        <v>19</v>
      </c>
      <c r="D1297" s="1" t="s">
        <v>20</v>
      </c>
      <c r="E1297" s="1" t="s">
        <v>11</v>
      </c>
      <c r="F1297" s="6">
        <v>-1435740</v>
      </c>
    </row>
    <row r="1298" spans="1:6" x14ac:dyDescent="0.15">
      <c r="A1298" t="str">
        <f t="shared" si="20"/>
        <v>EUROTRAD-UK GAS=HM VEGA</v>
      </c>
      <c r="B1298" s="1" t="s">
        <v>87</v>
      </c>
      <c r="C1298" s="1" t="s">
        <v>19</v>
      </c>
      <c r="D1298" s="1" t="s">
        <v>20</v>
      </c>
      <c r="E1298" s="1" t="s">
        <v>11</v>
      </c>
      <c r="F1298" s="6">
        <v>-13243.17</v>
      </c>
    </row>
    <row r="1299" spans="1:6" x14ac:dyDescent="0.15">
      <c r="A1299" t="str">
        <f t="shared" si="20"/>
        <v>EUROTRAD-UK POWER=HM VEGA</v>
      </c>
      <c r="B1299" s="1" t="s">
        <v>88</v>
      </c>
      <c r="C1299" s="1" t="s">
        <v>19</v>
      </c>
      <c r="D1299" s="1" t="s">
        <v>20</v>
      </c>
      <c r="E1299" s="1" t="s">
        <v>11</v>
      </c>
      <c r="F1299" s="6">
        <v>640.15</v>
      </c>
    </row>
    <row r="1300" spans="1:6" x14ac:dyDescent="0.15">
      <c r="A1300" t="str">
        <f t="shared" si="20"/>
        <v>FININST-UK DRIFT=HM VEGA</v>
      </c>
      <c r="B1300" s="1" t="s">
        <v>89</v>
      </c>
      <c r="C1300" s="1" t="s">
        <v>19</v>
      </c>
      <c r="D1300" s="1" t="s">
        <v>20</v>
      </c>
      <c r="E1300" s="1" t="s">
        <v>11</v>
      </c>
      <c r="F1300" s="6">
        <v>0</v>
      </c>
    </row>
    <row r="1301" spans="1:6" x14ac:dyDescent="0.15">
      <c r="A1301" t="str">
        <f t="shared" si="20"/>
        <v>FX=HM VEGA</v>
      </c>
      <c r="B1301" s="1" t="s">
        <v>90</v>
      </c>
      <c r="C1301" s="1" t="s">
        <v>19</v>
      </c>
      <c r="D1301" s="1" t="s">
        <v>20</v>
      </c>
      <c r="E1301" s="1" t="s">
        <v>11</v>
      </c>
      <c r="F1301" s="6">
        <v>0</v>
      </c>
    </row>
    <row r="1302" spans="1:6" x14ac:dyDescent="0.15">
      <c r="A1302" t="str">
        <f t="shared" si="20"/>
        <v>GAS-EXEC-SPEC=HM VEGA</v>
      </c>
      <c r="B1302" s="1" t="s">
        <v>96</v>
      </c>
      <c r="C1302" s="1" t="s">
        <v>19</v>
      </c>
      <c r="D1302" s="1" t="s">
        <v>20</v>
      </c>
      <c r="E1302" s="1" t="s">
        <v>11</v>
      </c>
      <c r="F1302" s="6">
        <v>0</v>
      </c>
    </row>
    <row r="1303" spans="1:6" x14ac:dyDescent="0.15">
      <c r="A1303" t="str">
        <f t="shared" si="20"/>
        <v>GAS-FIRM-CANADA=HM VEGA</v>
      </c>
      <c r="B1303" s="1" t="s">
        <v>106</v>
      </c>
      <c r="C1303" s="1" t="s">
        <v>19</v>
      </c>
      <c r="D1303" s="1" t="s">
        <v>20</v>
      </c>
      <c r="E1303" s="1" t="s">
        <v>11</v>
      </c>
      <c r="F1303" s="6">
        <v>-1921276.8</v>
      </c>
    </row>
    <row r="1304" spans="1:6" x14ac:dyDescent="0.15">
      <c r="A1304" t="str">
        <f t="shared" si="20"/>
        <v>GAS-FIRM-CENT=HM VEGA</v>
      </c>
      <c r="B1304" s="1" t="s">
        <v>107</v>
      </c>
      <c r="C1304" s="1" t="s">
        <v>19</v>
      </c>
      <c r="D1304" s="1" t="s">
        <v>20</v>
      </c>
      <c r="E1304" s="1" t="s">
        <v>11</v>
      </c>
      <c r="F1304" s="6">
        <v>4059.98000000001</v>
      </c>
    </row>
    <row r="1305" spans="1:6" x14ac:dyDescent="0.15">
      <c r="A1305" t="str">
        <f t="shared" si="20"/>
        <v>GAS-FIRM-DENVER=HM VEGA</v>
      </c>
      <c r="B1305" s="1" t="s">
        <v>108</v>
      </c>
      <c r="C1305" s="1" t="s">
        <v>19</v>
      </c>
      <c r="D1305" s="1" t="s">
        <v>20</v>
      </c>
      <c r="E1305" s="1" t="s">
        <v>11</v>
      </c>
      <c r="F1305" s="6">
        <v>0</v>
      </c>
    </row>
    <row r="1306" spans="1:6" x14ac:dyDescent="0.15">
      <c r="A1306" t="str">
        <f t="shared" si="20"/>
        <v>GAS-FIRM-EAST=HM VEGA</v>
      </c>
      <c r="B1306" s="1" t="s">
        <v>109</v>
      </c>
      <c r="C1306" s="1" t="s">
        <v>19</v>
      </c>
      <c r="D1306" s="1" t="s">
        <v>20</v>
      </c>
      <c r="E1306" s="1" t="s">
        <v>11</v>
      </c>
      <c r="F1306" s="6">
        <v>0</v>
      </c>
    </row>
    <row r="1307" spans="1:6" x14ac:dyDescent="0.15">
      <c r="A1307" t="str">
        <f t="shared" si="20"/>
        <v>GAS-FIRM-GD-OPTION=HM VEGA</v>
      </c>
      <c r="B1307" s="1" t="s">
        <v>110</v>
      </c>
      <c r="C1307" s="1" t="s">
        <v>19</v>
      </c>
      <c r="D1307" s="1" t="s">
        <v>20</v>
      </c>
      <c r="E1307" s="1" t="s">
        <v>11</v>
      </c>
      <c r="F1307" s="6">
        <v>0</v>
      </c>
    </row>
    <row r="1308" spans="1:6" x14ac:dyDescent="0.15">
      <c r="A1308" t="str">
        <f t="shared" si="20"/>
        <v>GAS-FIRM-NWEST=HM VEGA</v>
      </c>
      <c r="B1308" s="1" t="s">
        <v>111</v>
      </c>
      <c r="C1308" s="1" t="s">
        <v>19</v>
      </c>
      <c r="D1308" s="1" t="s">
        <v>20</v>
      </c>
      <c r="E1308" s="1" t="s">
        <v>11</v>
      </c>
      <c r="F1308" s="6">
        <v>0</v>
      </c>
    </row>
    <row r="1309" spans="1:6" x14ac:dyDescent="0.15">
      <c r="A1309" t="str">
        <f t="shared" si="20"/>
        <v>GAS-FIRM-NY=HM VEGA</v>
      </c>
      <c r="B1309" s="1" t="s">
        <v>112</v>
      </c>
      <c r="C1309" s="1" t="s">
        <v>19</v>
      </c>
      <c r="D1309" s="1" t="s">
        <v>20</v>
      </c>
      <c r="E1309" s="1" t="s">
        <v>11</v>
      </c>
      <c r="F1309" s="6">
        <v>0</v>
      </c>
    </row>
    <row r="1310" spans="1:6" x14ac:dyDescent="0.15">
      <c r="A1310" t="str">
        <f t="shared" si="20"/>
        <v>GAS-FIRM-TECH=HM VEGA</v>
      </c>
      <c r="B1310" s="1" t="s">
        <v>113</v>
      </c>
      <c r="C1310" s="1" t="s">
        <v>19</v>
      </c>
      <c r="D1310" s="1" t="s">
        <v>20</v>
      </c>
      <c r="E1310" s="1" t="s">
        <v>11</v>
      </c>
      <c r="F1310" s="6">
        <v>0</v>
      </c>
    </row>
    <row r="1311" spans="1:6" x14ac:dyDescent="0.15">
      <c r="A1311" t="str">
        <f t="shared" si="20"/>
        <v>GAS-FIRM-TX-MCL=HM VEGA</v>
      </c>
      <c r="B1311" s="1" t="s">
        <v>114</v>
      </c>
      <c r="C1311" s="1" t="s">
        <v>19</v>
      </c>
      <c r="D1311" s="1" t="s">
        <v>20</v>
      </c>
      <c r="E1311" s="1" t="s">
        <v>11</v>
      </c>
      <c r="F1311" s="6">
        <v>0</v>
      </c>
    </row>
    <row r="1312" spans="1:6" x14ac:dyDescent="0.15">
      <c r="A1312" t="str">
        <f t="shared" si="20"/>
        <v>GAS-FIRM-TX-RIC=HM VEGA</v>
      </c>
      <c r="B1312" s="1" t="s">
        <v>115</v>
      </c>
      <c r="C1312" s="1" t="s">
        <v>19</v>
      </c>
      <c r="D1312" s="1" t="s">
        <v>20</v>
      </c>
      <c r="E1312" s="1" t="s">
        <v>11</v>
      </c>
      <c r="F1312" s="6">
        <v>0</v>
      </c>
    </row>
    <row r="1313" spans="1:6" x14ac:dyDescent="0.15">
      <c r="A1313" t="str">
        <f t="shared" si="20"/>
        <v>GAS-FIRM-WEST=HM VEGA</v>
      </c>
      <c r="B1313" s="1" t="s">
        <v>116</v>
      </c>
      <c r="C1313" s="1" t="s">
        <v>19</v>
      </c>
      <c r="D1313" s="1" t="s">
        <v>20</v>
      </c>
      <c r="E1313" s="1" t="s">
        <v>11</v>
      </c>
      <c r="F1313" s="6">
        <v>0</v>
      </c>
    </row>
    <row r="1314" spans="1:6" x14ac:dyDescent="0.15">
      <c r="A1314" t="str">
        <f t="shared" si="20"/>
        <v>GAS-GAS-EXEC=HM VEGA</v>
      </c>
      <c r="B1314" s="1" t="s">
        <v>117</v>
      </c>
      <c r="C1314" s="1" t="s">
        <v>19</v>
      </c>
      <c r="D1314" s="1" t="s">
        <v>20</v>
      </c>
      <c r="E1314" s="1" t="s">
        <v>11</v>
      </c>
      <c r="F1314" s="6">
        <v>0</v>
      </c>
    </row>
    <row r="1315" spans="1:6" x14ac:dyDescent="0.15">
      <c r="A1315" t="str">
        <f t="shared" si="20"/>
        <v>GAS-GD-EAST=HM VEGA</v>
      </c>
      <c r="B1315" s="1" t="s">
        <v>118</v>
      </c>
      <c r="C1315" s="1" t="s">
        <v>19</v>
      </c>
      <c r="D1315" s="1" t="s">
        <v>20</v>
      </c>
      <c r="E1315" s="1" t="s">
        <v>11</v>
      </c>
      <c r="F1315" s="6">
        <v>0</v>
      </c>
    </row>
    <row r="1316" spans="1:6" x14ac:dyDescent="0.15">
      <c r="A1316" t="str">
        <f t="shared" si="20"/>
        <v>GAS-GD-HUB=HM VEGA</v>
      </c>
      <c r="B1316" s="1" t="s">
        <v>119</v>
      </c>
      <c r="C1316" s="1" t="s">
        <v>19</v>
      </c>
      <c r="D1316" s="1" t="s">
        <v>20</v>
      </c>
      <c r="E1316" s="1" t="s">
        <v>11</v>
      </c>
      <c r="F1316" s="6">
        <v>725206.86</v>
      </c>
    </row>
    <row r="1317" spans="1:6" x14ac:dyDescent="0.15">
      <c r="A1317" t="str">
        <f t="shared" si="20"/>
        <v>GAS-GD-TEXAS=HM VEGA</v>
      </c>
      <c r="B1317" s="1" t="s">
        <v>120</v>
      </c>
      <c r="C1317" s="1" t="s">
        <v>19</v>
      </c>
      <c r="D1317" s="1" t="s">
        <v>20</v>
      </c>
      <c r="E1317" s="1" t="s">
        <v>11</v>
      </c>
      <c r="F1317" s="6">
        <v>0</v>
      </c>
    </row>
    <row r="1318" spans="1:6" x14ac:dyDescent="0.15">
      <c r="A1318" t="str">
        <f t="shared" si="20"/>
        <v>GAS-GD-WEST=HM VEGA</v>
      </c>
      <c r="B1318" s="1" t="s">
        <v>121</v>
      </c>
      <c r="C1318" s="1" t="s">
        <v>19</v>
      </c>
      <c r="D1318" s="1" t="s">
        <v>20</v>
      </c>
      <c r="E1318" s="1" t="s">
        <v>11</v>
      </c>
      <c r="F1318" s="6">
        <v>0</v>
      </c>
    </row>
    <row r="1319" spans="1:6" x14ac:dyDescent="0.15">
      <c r="A1319" t="str">
        <f t="shared" si="20"/>
        <v>GAS-IM-CANADA=HM VEGA</v>
      </c>
      <c r="B1319" s="1" t="s">
        <v>122</v>
      </c>
      <c r="C1319" s="1" t="s">
        <v>19</v>
      </c>
      <c r="D1319" s="1" t="s">
        <v>20</v>
      </c>
      <c r="E1319" s="1" t="s">
        <v>11</v>
      </c>
      <c r="F1319" s="6">
        <v>0</v>
      </c>
    </row>
    <row r="1320" spans="1:6" x14ac:dyDescent="0.15">
      <c r="A1320" t="str">
        <f t="shared" si="20"/>
        <v>GAS-IM-CENT=HM VEGA</v>
      </c>
      <c r="B1320" s="1" t="s">
        <v>123</v>
      </c>
      <c r="C1320" s="1" t="s">
        <v>19</v>
      </c>
      <c r="D1320" s="1" t="s">
        <v>20</v>
      </c>
      <c r="E1320" s="1" t="s">
        <v>11</v>
      </c>
      <c r="F1320" s="6">
        <v>2369.5500000000002</v>
      </c>
    </row>
    <row r="1321" spans="1:6" x14ac:dyDescent="0.15">
      <c r="A1321" t="str">
        <f t="shared" si="20"/>
        <v>GAS-IM-CHICAGO=HM VEGA</v>
      </c>
      <c r="B1321" s="1" t="s">
        <v>124</v>
      </c>
      <c r="C1321" s="1" t="s">
        <v>19</v>
      </c>
      <c r="D1321" s="1" t="s">
        <v>20</v>
      </c>
      <c r="E1321" s="1" t="s">
        <v>11</v>
      </c>
      <c r="F1321" s="6">
        <v>0</v>
      </c>
    </row>
    <row r="1322" spans="1:6" x14ac:dyDescent="0.15">
      <c r="A1322" t="str">
        <f t="shared" si="20"/>
        <v>GAS-IM-DENVER=HM VEGA</v>
      </c>
      <c r="B1322" s="1" t="s">
        <v>125</v>
      </c>
      <c r="C1322" s="1" t="s">
        <v>19</v>
      </c>
      <c r="D1322" s="1" t="s">
        <v>20</v>
      </c>
      <c r="E1322" s="1" t="s">
        <v>11</v>
      </c>
      <c r="F1322" s="6">
        <v>0</v>
      </c>
    </row>
    <row r="1323" spans="1:6" x14ac:dyDescent="0.15">
      <c r="A1323" t="str">
        <f t="shared" si="20"/>
        <v>GAS-IM-EAST=HM VEGA</v>
      </c>
      <c r="B1323" s="1" t="s">
        <v>126</v>
      </c>
      <c r="C1323" s="1" t="s">
        <v>19</v>
      </c>
      <c r="D1323" s="1" t="s">
        <v>20</v>
      </c>
      <c r="E1323" s="1" t="s">
        <v>11</v>
      </c>
      <c r="F1323" s="6">
        <v>1355.32</v>
      </c>
    </row>
    <row r="1324" spans="1:6" x14ac:dyDescent="0.15">
      <c r="A1324" t="str">
        <f t="shared" si="20"/>
        <v>GAS-IM-TEXAS=HM VEGA</v>
      </c>
      <c r="B1324" s="1" t="s">
        <v>127</v>
      </c>
      <c r="C1324" s="1" t="s">
        <v>19</v>
      </c>
      <c r="D1324" s="1" t="s">
        <v>20</v>
      </c>
      <c r="E1324" s="1" t="s">
        <v>11</v>
      </c>
      <c r="F1324" s="6">
        <v>466.62</v>
      </c>
    </row>
    <row r="1325" spans="1:6" x14ac:dyDescent="0.15">
      <c r="A1325" t="str">
        <f t="shared" si="20"/>
        <v>GAS-IM-WEST=HM VEGA</v>
      </c>
      <c r="B1325" s="1" t="s">
        <v>128</v>
      </c>
      <c r="C1325" s="1" t="s">
        <v>19</v>
      </c>
      <c r="D1325" s="1" t="s">
        <v>20</v>
      </c>
      <c r="E1325" s="1" t="s">
        <v>11</v>
      </c>
      <c r="F1325" s="6">
        <v>0</v>
      </c>
    </row>
    <row r="1326" spans="1:6" x14ac:dyDescent="0.15">
      <c r="A1326" t="str">
        <f t="shared" si="20"/>
        <v>GAS-MANAGEMENT=HM VEGA</v>
      </c>
      <c r="B1326" s="1" t="s">
        <v>129</v>
      </c>
      <c r="C1326" s="1" t="s">
        <v>19</v>
      </c>
      <c r="D1326" s="1" t="s">
        <v>20</v>
      </c>
      <c r="E1326" s="1" t="s">
        <v>11</v>
      </c>
      <c r="F1326" s="6">
        <v>0</v>
      </c>
    </row>
    <row r="1327" spans="1:6" x14ac:dyDescent="0.15">
      <c r="A1327" t="str">
        <f t="shared" si="20"/>
        <v>GAS-NYMEX=HM VEGA</v>
      </c>
      <c r="B1327" s="1" t="s">
        <v>130</v>
      </c>
      <c r="C1327" s="1" t="s">
        <v>19</v>
      </c>
      <c r="D1327" s="1" t="s">
        <v>20</v>
      </c>
      <c r="E1327" s="1" t="s">
        <v>11</v>
      </c>
      <c r="F1327" s="6">
        <v>-4941098.51</v>
      </c>
    </row>
    <row r="1328" spans="1:6" x14ac:dyDescent="0.15">
      <c r="A1328" t="str">
        <f t="shared" si="20"/>
        <v>GAS-PIPE-OPTIONS=HM VEGA</v>
      </c>
      <c r="B1328" s="1" t="s">
        <v>131</v>
      </c>
      <c r="C1328" s="1" t="s">
        <v>19</v>
      </c>
      <c r="D1328" s="1" t="s">
        <v>20</v>
      </c>
      <c r="E1328" s="1" t="s">
        <v>11</v>
      </c>
      <c r="F1328" s="6">
        <v>-1821653.39</v>
      </c>
    </row>
    <row r="1329" spans="1:6" x14ac:dyDescent="0.15">
      <c r="A1329" t="str">
        <f t="shared" si="20"/>
        <v>GAS-STORAGE=HM VEGA</v>
      </c>
      <c r="B1329" s="1" t="s">
        <v>132</v>
      </c>
      <c r="C1329" s="1" t="s">
        <v>19</v>
      </c>
      <c r="D1329" s="1" t="s">
        <v>20</v>
      </c>
      <c r="E1329" s="1" t="s">
        <v>11</v>
      </c>
      <c r="F1329" s="6">
        <v>283988</v>
      </c>
    </row>
    <row r="1330" spans="1:6" x14ac:dyDescent="0.15">
      <c r="A1330" t="str">
        <f t="shared" si="20"/>
        <v>GAS-TRANSPORT-EAST=HM VEGA</v>
      </c>
      <c r="B1330" s="1" t="s">
        <v>133</v>
      </c>
      <c r="C1330" s="1" t="s">
        <v>19</v>
      </c>
      <c r="D1330" s="1" t="s">
        <v>20</v>
      </c>
      <c r="E1330" s="1" t="s">
        <v>11</v>
      </c>
      <c r="F1330" s="6">
        <v>0</v>
      </c>
    </row>
    <row r="1331" spans="1:6" x14ac:dyDescent="0.15">
      <c r="A1331" t="str">
        <f t="shared" si="20"/>
        <v>GLOB-ACCRUAL=HM VEGA</v>
      </c>
      <c r="B1331" s="1" t="s">
        <v>134</v>
      </c>
      <c r="C1331" s="1" t="s">
        <v>19</v>
      </c>
      <c r="D1331" s="1" t="s">
        <v>20</v>
      </c>
      <c r="E1331" s="1" t="s">
        <v>11</v>
      </c>
      <c r="F1331" s="6">
        <v>0</v>
      </c>
    </row>
    <row r="1332" spans="1:6" x14ac:dyDescent="0.15">
      <c r="A1332" t="str">
        <f t="shared" si="20"/>
        <v>GLOB-ARB=HM VEGA</v>
      </c>
      <c r="B1332" s="1" t="s">
        <v>135</v>
      </c>
      <c r="C1332" s="1" t="s">
        <v>19</v>
      </c>
      <c r="D1332" s="1" t="s">
        <v>20</v>
      </c>
      <c r="E1332" s="1" t="s">
        <v>11</v>
      </c>
      <c r="F1332" s="6">
        <v>0</v>
      </c>
    </row>
    <row r="1333" spans="1:6" x14ac:dyDescent="0.15">
      <c r="A1333" t="str">
        <f t="shared" si="20"/>
        <v>GLOB-CRUDE OIL=HM VEGA</v>
      </c>
      <c r="B1333" s="1" t="s">
        <v>136</v>
      </c>
      <c r="C1333" s="1" t="s">
        <v>19</v>
      </c>
      <c r="D1333" s="1" t="s">
        <v>20</v>
      </c>
      <c r="E1333" s="1" t="s">
        <v>11</v>
      </c>
      <c r="F1333" s="6">
        <v>-20553.060000000001</v>
      </c>
    </row>
    <row r="1334" spans="1:6" x14ac:dyDescent="0.15">
      <c r="A1334" t="str">
        <f t="shared" si="20"/>
        <v>GLOB-NGL=HM VEGA</v>
      </c>
      <c r="B1334" s="1" t="s">
        <v>137</v>
      </c>
      <c r="C1334" s="1" t="s">
        <v>19</v>
      </c>
      <c r="D1334" s="1" t="s">
        <v>20</v>
      </c>
      <c r="E1334" s="1" t="s">
        <v>11</v>
      </c>
      <c r="F1334" s="6">
        <v>4251.88</v>
      </c>
    </row>
    <row r="1335" spans="1:6" x14ac:dyDescent="0.15">
      <c r="A1335" t="str">
        <f t="shared" si="20"/>
        <v>GLOB-ORIGINATIONS=HM VEGA</v>
      </c>
      <c r="B1335" s="1" t="s">
        <v>138</v>
      </c>
      <c r="C1335" s="1" t="s">
        <v>19</v>
      </c>
      <c r="D1335" s="1" t="s">
        <v>20</v>
      </c>
      <c r="E1335" s="1" t="s">
        <v>11</v>
      </c>
      <c r="F1335" s="6">
        <v>0</v>
      </c>
    </row>
    <row r="1336" spans="1:6" x14ac:dyDescent="0.15">
      <c r="A1336" t="str">
        <f t="shared" si="20"/>
        <v>GLOB-PETCHEMS=HM VEGA</v>
      </c>
      <c r="B1336" s="1" t="s">
        <v>139</v>
      </c>
      <c r="C1336" s="1" t="s">
        <v>19</v>
      </c>
      <c r="D1336" s="1" t="s">
        <v>20</v>
      </c>
      <c r="E1336" s="1" t="s">
        <v>11</v>
      </c>
      <c r="F1336" s="6">
        <v>0</v>
      </c>
    </row>
    <row r="1337" spans="1:6" x14ac:dyDescent="0.15">
      <c r="A1337" t="str">
        <f t="shared" si="20"/>
        <v>GLOB-REFINED PRODS=HM VEGA</v>
      </c>
      <c r="B1337" s="1" t="s">
        <v>140</v>
      </c>
      <c r="C1337" s="1" t="s">
        <v>19</v>
      </c>
      <c r="D1337" s="1" t="s">
        <v>20</v>
      </c>
      <c r="E1337" s="1" t="s">
        <v>11</v>
      </c>
      <c r="F1337" s="6">
        <v>-15506.76</v>
      </c>
    </row>
    <row r="1338" spans="1:6" x14ac:dyDescent="0.15">
      <c r="A1338" t="str">
        <f t="shared" si="20"/>
        <v>GLOB-RESIDUAL FUELS=HM VEGA</v>
      </c>
      <c r="B1338" s="1" t="s">
        <v>141</v>
      </c>
      <c r="C1338" s="1" t="s">
        <v>19</v>
      </c>
      <c r="D1338" s="1" t="s">
        <v>20</v>
      </c>
      <c r="E1338" s="1" t="s">
        <v>11</v>
      </c>
      <c r="F1338" s="6">
        <v>-13809.69</v>
      </c>
    </row>
    <row r="1339" spans="1:6" x14ac:dyDescent="0.15">
      <c r="A1339" t="str">
        <f t="shared" si="20"/>
        <v>IR=HM VEGA</v>
      </c>
      <c r="B1339" s="1" t="s">
        <v>151</v>
      </c>
      <c r="C1339" s="1" t="s">
        <v>19</v>
      </c>
      <c r="D1339" s="1" t="s">
        <v>20</v>
      </c>
      <c r="E1339" s="1" t="s">
        <v>11</v>
      </c>
      <c r="F1339" s="6">
        <v>0</v>
      </c>
    </row>
    <row r="1340" spans="1:6" x14ac:dyDescent="0.15">
      <c r="A1340" t="str">
        <f t="shared" si="20"/>
        <v>LUMBER=HM VEGA</v>
      </c>
      <c r="B1340" s="1" t="s">
        <v>152</v>
      </c>
      <c r="C1340" s="1" t="s">
        <v>19</v>
      </c>
      <c r="D1340" s="1" t="s">
        <v>20</v>
      </c>
      <c r="E1340" s="1" t="s">
        <v>11</v>
      </c>
      <c r="F1340" s="6">
        <v>0</v>
      </c>
    </row>
    <row r="1341" spans="1:6" x14ac:dyDescent="0.15">
      <c r="A1341" t="str">
        <f t="shared" si="20"/>
        <v>NOX=HM VEGA</v>
      </c>
      <c r="B1341" s="1" t="s">
        <v>223</v>
      </c>
      <c r="C1341" s="1" t="s">
        <v>19</v>
      </c>
      <c r="D1341" s="1" t="s">
        <v>20</v>
      </c>
      <c r="E1341" s="1" t="s">
        <v>11</v>
      </c>
      <c r="F1341" s="6">
        <v>0</v>
      </c>
    </row>
    <row r="1342" spans="1:6" x14ac:dyDescent="0.15">
      <c r="A1342" t="str">
        <f t="shared" si="20"/>
        <v>NOX-INV=HM VEGA</v>
      </c>
      <c r="B1342" s="1" t="s">
        <v>224</v>
      </c>
      <c r="C1342" s="1" t="s">
        <v>19</v>
      </c>
      <c r="D1342" s="1" t="s">
        <v>20</v>
      </c>
      <c r="E1342" s="1" t="s">
        <v>11</v>
      </c>
      <c r="F1342" s="6">
        <v>0</v>
      </c>
    </row>
    <row r="1343" spans="1:6" x14ac:dyDescent="0.15">
      <c r="A1343" t="str">
        <f t="shared" si="20"/>
        <v>ORIG-GAS=HM VEGA</v>
      </c>
      <c r="B1343" s="1" t="s">
        <v>225</v>
      </c>
      <c r="C1343" s="1" t="s">
        <v>19</v>
      </c>
      <c r="D1343" s="1" t="s">
        <v>20</v>
      </c>
      <c r="E1343" s="1" t="s">
        <v>11</v>
      </c>
      <c r="F1343" s="6">
        <v>28077.78</v>
      </c>
    </row>
    <row r="1344" spans="1:6" x14ac:dyDescent="0.15">
      <c r="A1344" t="str">
        <f t="shared" si="20"/>
        <v>ORIG-POWER=HM VEGA</v>
      </c>
      <c r="B1344" s="1" t="s">
        <v>227</v>
      </c>
      <c r="C1344" s="1" t="s">
        <v>19</v>
      </c>
      <c r="D1344" s="1" t="s">
        <v>20</v>
      </c>
      <c r="E1344" s="1" t="s">
        <v>11</v>
      </c>
      <c r="F1344" s="6">
        <v>-1442974.33</v>
      </c>
    </row>
    <row r="1345" spans="1:6" x14ac:dyDescent="0.15">
      <c r="A1345" t="str">
        <f t="shared" si="20"/>
        <v>ORIG-SPR OPTION=HM VEGA</v>
      </c>
      <c r="B1345" s="1" t="s">
        <v>228</v>
      </c>
      <c r="C1345" s="1" t="s">
        <v>19</v>
      </c>
      <c r="D1345" s="1" t="s">
        <v>20</v>
      </c>
      <c r="E1345" s="1" t="s">
        <v>11</v>
      </c>
      <c r="F1345" s="6">
        <v>1672.48</v>
      </c>
    </row>
    <row r="1346" spans="1:6" x14ac:dyDescent="0.15">
      <c r="A1346" t="str">
        <f t="shared" si="20"/>
        <v>OTHER-EUROPE=HM VEGA</v>
      </c>
      <c r="B1346" s="1" t="s">
        <v>230</v>
      </c>
      <c r="C1346" s="1" t="s">
        <v>19</v>
      </c>
      <c r="D1346" s="1" t="s">
        <v>20</v>
      </c>
      <c r="E1346" s="1" t="s">
        <v>11</v>
      </c>
      <c r="F1346" s="6">
        <v>0</v>
      </c>
    </row>
    <row r="1347" spans="1:6" x14ac:dyDescent="0.15">
      <c r="A1347" t="str">
        <f t="shared" ref="A1347:A1410" si="21">B1347&amp;"="&amp;E1347</f>
        <v>PAPER=HM VEGA</v>
      </c>
      <c r="B1347" s="1" t="s">
        <v>231</v>
      </c>
      <c r="C1347" s="1" t="s">
        <v>19</v>
      </c>
      <c r="D1347" s="1" t="s">
        <v>20</v>
      </c>
      <c r="E1347" s="1" t="s">
        <v>11</v>
      </c>
      <c r="F1347" s="6">
        <v>896</v>
      </c>
    </row>
    <row r="1348" spans="1:6" x14ac:dyDescent="0.15">
      <c r="A1348" t="str">
        <f t="shared" si="21"/>
        <v>POWER-EAST=HM VEGA</v>
      </c>
      <c r="B1348" s="1" t="s">
        <v>235</v>
      </c>
      <c r="C1348" s="1" t="s">
        <v>19</v>
      </c>
      <c r="D1348" s="1" t="s">
        <v>20</v>
      </c>
      <c r="E1348" s="1" t="s">
        <v>11</v>
      </c>
      <c r="F1348" s="6">
        <v>856862.92</v>
      </c>
    </row>
    <row r="1349" spans="1:6" x14ac:dyDescent="0.15">
      <c r="A1349" t="str">
        <f t="shared" si="21"/>
        <v>POWER-GENCO=HM VEGA</v>
      </c>
      <c r="B1349" s="1" t="s">
        <v>236</v>
      </c>
      <c r="C1349" s="1" t="s">
        <v>19</v>
      </c>
      <c r="D1349" s="1" t="s">
        <v>20</v>
      </c>
      <c r="E1349" s="1" t="s">
        <v>11</v>
      </c>
      <c r="F1349" s="6">
        <v>0</v>
      </c>
    </row>
    <row r="1350" spans="1:6" x14ac:dyDescent="0.15">
      <c r="A1350" t="str">
        <f t="shared" si="21"/>
        <v>POWER-WEST=HM VEGA</v>
      </c>
      <c r="B1350" s="1" t="s">
        <v>237</v>
      </c>
      <c r="C1350" s="1" t="s">
        <v>19</v>
      </c>
      <c r="D1350" s="1" t="s">
        <v>20</v>
      </c>
      <c r="E1350" s="1" t="s">
        <v>11</v>
      </c>
      <c r="F1350" s="6">
        <v>514769</v>
      </c>
    </row>
    <row r="1351" spans="1:6" x14ac:dyDescent="0.15">
      <c r="A1351" t="str">
        <f t="shared" si="21"/>
        <v>SO2=HM VEGA</v>
      </c>
      <c r="B1351" s="1" t="s">
        <v>238</v>
      </c>
      <c r="C1351" s="1" t="s">
        <v>19</v>
      </c>
      <c r="D1351" s="1" t="s">
        <v>20</v>
      </c>
      <c r="E1351" s="1" t="s">
        <v>11</v>
      </c>
      <c r="F1351" s="6">
        <v>0</v>
      </c>
    </row>
    <row r="1352" spans="1:6" x14ac:dyDescent="0.15">
      <c r="A1352" t="str">
        <f t="shared" si="21"/>
        <v>SO2-INV=HM VEGA</v>
      </c>
      <c r="B1352" s="1" t="s">
        <v>239</v>
      </c>
      <c r="C1352" s="1" t="s">
        <v>19</v>
      </c>
      <c r="D1352" s="1" t="s">
        <v>20</v>
      </c>
      <c r="E1352" s="1" t="s">
        <v>11</v>
      </c>
      <c r="F1352" s="6">
        <v>0</v>
      </c>
    </row>
    <row r="1353" spans="1:6" x14ac:dyDescent="0.15">
      <c r="A1353" t="str">
        <f t="shared" si="21"/>
        <v>UKGAS-JBLOCKFIN=HM VEGA</v>
      </c>
      <c r="B1353" s="1" t="s">
        <v>244</v>
      </c>
      <c r="C1353" s="1" t="s">
        <v>19</v>
      </c>
      <c r="D1353" s="1" t="s">
        <v>20</v>
      </c>
      <c r="E1353" s="1" t="s">
        <v>11</v>
      </c>
      <c r="F1353" s="6">
        <v>0</v>
      </c>
    </row>
    <row r="1354" spans="1:6" x14ac:dyDescent="0.15">
      <c r="A1354" t="str">
        <f t="shared" si="21"/>
        <v>WEATHER=HM VEGA</v>
      </c>
      <c r="B1354" s="1" t="s">
        <v>246</v>
      </c>
      <c r="C1354" s="1" t="s">
        <v>19</v>
      </c>
      <c r="D1354" s="1" t="s">
        <v>20</v>
      </c>
      <c r="E1354" s="1" t="s">
        <v>11</v>
      </c>
      <c r="F1354" s="6">
        <v>0</v>
      </c>
    </row>
    <row r="1355" spans="1:6" x14ac:dyDescent="0.15">
      <c r="A1355" t="str">
        <f t="shared" si="21"/>
        <v>WEST-MGMT=HM VEGA</v>
      </c>
      <c r="B1355" s="1" t="s">
        <v>247</v>
      </c>
      <c r="C1355" s="1" t="s">
        <v>19</v>
      </c>
      <c r="D1355" s="1" t="s">
        <v>20</v>
      </c>
      <c r="E1355" s="1" t="s">
        <v>11</v>
      </c>
      <c r="F1355" s="6">
        <v>0</v>
      </c>
    </row>
    <row r="1356" spans="1:6" x14ac:dyDescent="0.15">
      <c r="A1356" t="str">
        <f t="shared" si="21"/>
        <v>CROSS COMM=HM VEGA</v>
      </c>
      <c r="B1356" s="1" t="s">
        <v>55</v>
      </c>
      <c r="C1356" s="1" t="s">
        <v>19</v>
      </c>
      <c r="D1356" s="1" t="s">
        <v>20</v>
      </c>
      <c r="E1356" s="1" t="s">
        <v>11</v>
      </c>
      <c r="F1356" s="6">
        <v>-14007.97</v>
      </c>
    </row>
    <row r="1357" spans="1:6" x14ac:dyDescent="0.15">
      <c r="A1357" t="str">
        <f t="shared" si="21"/>
        <v>EES EUROPE=HM VEGA</v>
      </c>
      <c r="B1357" s="1" t="s">
        <v>248</v>
      </c>
      <c r="C1357" s="1" t="s">
        <v>19</v>
      </c>
      <c r="D1357" s="1" t="s">
        <v>20</v>
      </c>
      <c r="E1357" s="1" t="s">
        <v>11</v>
      </c>
      <c r="F1357" s="6">
        <v>0</v>
      </c>
    </row>
    <row r="1358" spans="1:6" x14ac:dyDescent="0.15">
      <c r="A1358" t="str">
        <f t="shared" si="21"/>
        <v>EMISSIONS=HM VEGA</v>
      </c>
      <c r="B1358" s="1" t="s">
        <v>67</v>
      </c>
      <c r="C1358" s="1" t="s">
        <v>19</v>
      </c>
      <c r="D1358" s="1" t="s">
        <v>20</v>
      </c>
      <c r="E1358" s="1" t="s">
        <v>11</v>
      </c>
      <c r="F1358" s="6">
        <v>0</v>
      </c>
    </row>
    <row r="1359" spans="1:6" x14ac:dyDescent="0.15">
      <c r="A1359" t="str">
        <f t="shared" si="21"/>
        <v>ENRON EUROPE=HM VEGA</v>
      </c>
      <c r="B1359" s="1" t="s">
        <v>249</v>
      </c>
      <c r="C1359" s="1" t="s">
        <v>19</v>
      </c>
      <c r="D1359" s="1" t="s">
        <v>20</v>
      </c>
      <c r="E1359" s="1" t="s">
        <v>11</v>
      </c>
      <c r="F1359" s="6">
        <v>0</v>
      </c>
    </row>
    <row r="1360" spans="1:6" x14ac:dyDescent="0.15">
      <c r="A1360" t="str">
        <f t="shared" si="21"/>
        <v>EUROPEAN TRADING=HM VEGA</v>
      </c>
      <c r="B1360" s="1" t="s">
        <v>250</v>
      </c>
      <c r="C1360" s="1" t="s">
        <v>19</v>
      </c>
      <c r="D1360" s="1" t="s">
        <v>20</v>
      </c>
      <c r="E1360" s="1" t="s">
        <v>11</v>
      </c>
      <c r="F1360" s="6">
        <v>-1413224.07</v>
      </c>
    </row>
    <row r="1361" spans="1:6" x14ac:dyDescent="0.15">
      <c r="A1361" t="str">
        <f t="shared" si="21"/>
        <v>FINANCIAL TRADING=HM VEGA</v>
      </c>
      <c r="B1361" s="1" t="s">
        <v>251</v>
      </c>
      <c r="C1361" s="1" t="s">
        <v>19</v>
      </c>
      <c r="D1361" s="1" t="s">
        <v>20</v>
      </c>
      <c r="E1361" s="1" t="s">
        <v>11</v>
      </c>
      <c r="F1361" s="6">
        <v>0</v>
      </c>
    </row>
    <row r="1362" spans="1:6" x14ac:dyDescent="0.15">
      <c r="A1362" t="str">
        <f t="shared" si="21"/>
        <v>GAS-CONSOL-ALL=HM VEGA</v>
      </c>
      <c r="B1362" s="1" t="s">
        <v>93</v>
      </c>
      <c r="C1362" s="1" t="s">
        <v>19</v>
      </c>
      <c r="D1362" s="1" t="s">
        <v>20</v>
      </c>
      <c r="E1362" s="1" t="s">
        <v>11</v>
      </c>
      <c r="F1362" s="6">
        <v>-7666582.3700000001</v>
      </c>
    </row>
    <row r="1363" spans="1:6" x14ac:dyDescent="0.15">
      <c r="A1363" t="str">
        <f t="shared" si="21"/>
        <v>GAS-CONSOL-CAN=HM VEGA</v>
      </c>
      <c r="B1363" s="1" t="s">
        <v>94</v>
      </c>
      <c r="C1363" s="1" t="s">
        <v>19</v>
      </c>
      <c r="D1363" s="1" t="s">
        <v>20</v>
      </c>
      <c r="E1363" s="1" t="s">
        <v>11</v>
      </c>
      <c r="F1363" s="6">
        <v>-1921276.8</v>
      </c>
    </row>
    <row r="1364" spans="1:6" x14ac:dyDescent="0.15">
      <c r="A1364" t="str">
        <f t="shared" si="21"/>
        <v>GAS-CONSOL-US=HM VEGA</v>
      </c>
      <c r="B1364" s="1" t="s">
        <v>95</v>
      </c>
      <c r="C1364" s="1" t="s">
        <v>19</v>
      </c>
      <c r="D1364" s="1" t="s">
        <v>20</v>
      </c>
      <c r="E1364" s="1" t="s">
        <v>11</v>
      </c>
      <c r="F1364" s="6">
        <v>-5745305.5700000003</v>
      </c>
    </row>
    <row r="1365" spans="1:6" x14ac:dyDescent="0.15">
      <c r="A1365" t="str">
        <f t="shared" si="21"/>
        <v>POWER=HM VEGA</v>
      </c>
      <c r="B1365" s="1" t="s">
        <v>232</v>
      </c>
      <c r="C1365" s="1" t="s">
        <v>19</v>
      </c>
      <c r="D1365" s="1" t="s">
        <v>20</v>
      </c>
      <c r="E1365" s="1" t="s">
        <v>11</v>
      </c>
      <c r="F1365" s="6">
        <v>1371631.92</v>
      </c>
    </row>
    <row r="1366" spans="1:6" x14ac:dyDescent="0.15">
      <c r="A1366" t="str">
        <f t="shared" si="21"/>
        <v>POWER EAST &amp; GENCO=HM VEGA</v>
      </c>
      <c r="B1366" s="1" t="s">
        <v>233</v>
      </c>
      <c r="C1366" s="1" t="s">
        <v>19</v>
      </c>
      <c r="D1366" s="1" t="s">
        <v>20</v>
      </c>
      <c r="E1366" s="1" t="s">
        <v>11</v>
      </c>
      <c r="F1366" s="6">
        <v>856862.92</v>
      </c>
    </row>
    <row r="1367" spans="1:6" x14ac:dyDescent="0.15">
      <c r="A1367" t="str">
        <f t="shared" si="21"/>
        <v>SOUTHERN CONE GAS=HM VEGA</v>
      </c>
      <c r="B1367" s="1" t="s">
        <v>242</v>
      </c>
      <c r="C1367" s="1" t="s">
        <v>19</v>
      </c>
      <c r="D1367" s="1" t="s">
        <v>20</v>
      </c>
      <c r="E1367" s="1" t="s">
        <v>11</v>
      </c>
      <c r="F1367" s="6">
        <v>0</v>
      </c>
    </row>
    <row r="1368" spans="1:6" x14ac:dyDescent="0.15">
      <c r="A1368" t="str">
        <f t="shared" si="21"/>
        <v>SOUTHERN CONE POWER=HM VEGA</v>
      </c>
      <c r="B1368" s="1" t="s">
        <v>243</v>
      </c>
      <c r="C1368" s="1" t="s">
        <v>19</v>
      </c>
      <c r="D1368" s="1" t="s">
        <v>20</v>
      </c>
      <c r="E1368" s="1" t="s">
        <v>11</v>
      </c>
      <c r="F1368" s="6">
        <v>0</v>
      </c>
    </row>
    <row r="1369" spans="1:6" x14ac:dyDescent="0.15">
      <c r="A1369" t="str">
        <f t="shared" si="21"/>
        <v>GAS-EXEC-SPEC=HM WEATHER</v>
      </c>
      <c r="B1369" s="1" t="s">
        <v>96</v>
      </c>
      <c r="C1369" s="1" t="s">
        <v>19</v>
      </c>
      <c r="D1369" s="1" t="s">
        <v>20</v>
      </c>
      <c r="E1369" s="1" t="s">
        <v>99</v>
      </c>
      <c r="F1369" s="6">
        <v>0</v>
      </c>
    </row>
    <row r="1370" spans="1:6" x14ac:dyDescent="0.15">
      <c r="A1370" t="str">
        <f t="shared" si="21"/>
        <v>GAS-FIRM-CANADA=HM WEATHER</v>
      </c>
      <c r="B1370" s="1" t="s">
        <v>106</v>
      </c>
      <c r="C1370" s="1" t="s">
        <v>19</v>
      </c>
      <c r="D1370" s="1" t="s">
        <v>20</v>
      </c>
      <c r="E1370" s="1" t="s">
        <v>99</v>
      </c>
      <c r="F1370" s="6">
        <v>0</v>
      </c>
    </row>
    <row r="1371" spans="1:6" x14ac:dyDescent="0.15">
      <c r="A1371" t="str">
        <f t="shared" si="21"/>
        <v>GAS-FIRM-CENT=HM WEATHER</v>
      </c>
      <c r="B1371" s="1" t="s">
        <v>107</v>
      </c>
      <c r="C1371" s="1" t="s">
        <v>19</v>
      </c>
      <c r="D1371" s="1" t="s">
        <v>20</v>
      </c>
      <c r="E1371" s="1" t="s">
        <v>99</v>
      </c>
      <c r="F1371" s="6">
        <v>0</v>
      </c>
    </row>
    <row r="1372" spans="1:6" x14ac:dyDescent="0.15">
      <c r="A1372" t="str">
        <f t="shared" si="21"/>
        <v>GAS-FIRM-DENVER=HM WEATHER</v>
      </c>
      <c r="B1372" s="1" t="s">
        <v>108</v>
      </c>
      <c r="C1372" s="1" t="s">
        <v>19</v>
      </c>
      <c r="D1372" s="1" t="s">
        <v>20</v>
      </c>
      <c r="E1372" s="1" t="s">
        <v>99</v>
      </c>
      <c r="F1372" s="6">
        <v>0</v>
      </c>
    </row>
    <row r="1373" spans="1:6" x14ac:dyDescent="0.15">
      <c r="A1373" t="str">
        <f t="shared" si="21"/>
        <v>GAS-FIRM-EAST=HM WEATHER</v>
      </c>
      <c r="B1373" s="1" t="s">
        <v>109</v>
      </c>
      <c r="C1373" s="1" t="s">
        <v>19</v>
      </c>
      <c r="D1373" s="1" t="s">
        <v>20</v>
      </c>
      <c r="E1373" s="1" t="s">
        <v>99</v>
      </c>
      <c r="F1373" s="6">
        <v>0</v>
      </c>
    </row>
    <row r="1374" spans="1:6" x14ac:dyDescent="0.15">
      <c r="A1374" t="str">
        <f t="shared" si="21"/>
        <v>GAS-FIRM-GD-OPTION=HM WEATHER</v>
      </c>
      <c r="B1374" s="1" t="s">
        <v>110</v>
      </c>
      <c r="C1374" s="1" t="s">
        <v>19</v>
      </c>
      <c r="D1374" s="1" t="s">
        <v>20</v>
      </c>
      <c r="E1374" s="1" t="s">
        <v>99</v>
      </c>
      <c r="F1374" s="6">
        <v>0</v>
      </c>
    </row>
    <row r="1375" spans="1:6" x14ac:dyDescent="0.15">
      <c r="A1375" t="str">
        <f t="shared" si="21"/>
        <v>GAS-FIRM-NWEST=HM WEATHER</v>
      </c>
      <c r="B1375" s="1" t="s">
        <v>111</v>
      </c>
      <c r="C1375" s="1" t="s">
        <v>19</v>
      </c>
      <c r="D1375" s="1" t="s">
        <v>20</v>
      </c>
      <c r="E1375" s="1" t="s">
        <v>99</v>
      </c>
      <c r="F1375" s="6">
        <v>0</v>
      </c>
    </row>
    <row r="1376" spans="1:6" x14ac:dyDescent="0.15">
      <c r="A1376" t="str">
        <f t="shared" si="21"/>
        <v>GAS-FIRM-NY=HM WEATHER</v>
      </c>
      <c r="B1376" s="1" t="s">
        <v>112</v>
      </c>
      <c r="C1376" s="1" t="s">
        <v>19</v>
      </c>
      <c r="D1376" s="1" t="s">
        <v>20</v>
      </c>
      <c r="E1376" s="1" t="s">
        <v>99</v>
      </c>
      <c r="F1376" s="6">
        <v>0</v>
      </c>
    </row>
    <row r="1377" spans="1:6" x14ac:dyDescent="0.15">
      <c r="A1377" t="str">
        <f t="shared" si="21"/>
        <v>GAS-FIRM-TECH=HM WEATHER</v>
      </c>
      <c r="B1377" s="1" t="s">
        <v>113</v>
      </c>
      <c r="C1377" s="1" t="s">
        <v>19</v>
      </c>
      <c r="D1377" s="1" t="s">
        <v>20</v>
      </c>
      <c r="E1377" s="1" t="s">
        <v>99</v>
      </c>
      <c r="F1377" s="6">
        <v>0</v>
      </c>
    </row>
    <row r="1378" spans="1:6" x14ac:dyDescent="0.15">
      <c r="A1378" t="str">
        <f t="shared" si="21"/>
        <v>GAS-FIRM-TX-MCL=HM WEATHER</v>
      </c>
      <c r="B1378" s="1" t="s">
        <v>114</v>
      </c>
      <c r="C1378" s="1" t="s">
        <v>19</v>
      </c>
      <c r="D1378" s="1" t="s">
        <v>20</v>
      </c>
      <c r="E1378" s="1" t="s">
        <v>99</v>
      </c>
      <c r="F1378" s="6">
        <v>0</v>
      </c>
    </row>
    <row r="1379" spans="1:6" x14ac:dyDescent="0.15">
      <c r="A1379" t="str">
        <f t="shared" si="21"/>
        <v>GAS-FIRM-TX-RIC=HM WEATHER</v>
      </c>
      <c r="B1379" s="1" t="s">
        <v>115</v>
      </c>
      <c r="C1379" s="1" t="s">
        <v>19</v>
      </c>
      <c r="D1379" s="1" t="s">
        <v>20</v>
      </c>
      <c r="E1379" s="1" t="s">
        <v>99</v>
      </c>
      <c r="F1379" s="6">
        <v>0</v>
      </c>
    </row>
    <row r="1380" spans="1:6" x14ac:dyDescent="0.15">
      <c r="A1380" t="str">
        <f t="shared" si="21"/>
        <v>GAS-FIRM-WEST=HM WEATHER</v>
      </c>
      <c r="B1380" s="1" t="s">
        <v>116</v>
      </c>
      <c r="C1380" s="1" t="s">
        <v>19</v>
      </c>
      <c r="D1380" s="1" t="s">
        <v>20</v>
      </c>
      <c r="E1380" s="1" t="s">
        <v>99</v>
      </c>
      <c r="F1380" s="6">
        <v>0</v>
      </c>
    </row>
    <row r="1381" spans="1:6" x14ac:dyDescent="0.15">
      <c r="A1381" t="str">
        <f t="shared" si="21"/>
        <v>GAS-GAS-EXEC=HM WEATHER</v>
      </c>
      <c r="B1381" s="1" t="s">
        <v>117</v>
      </c>
      <c r="C1381" s="1" t="s">
        <v>19</v>
      </c>
      <c r="D1381" s="1" t="s">
        <v>20</v>
      </c>
      <c r="E1381" s="1" t="s">
        <v>99</v>
      </c>
      <c r="F1381" s="6">
        <v>0</v>
      </c>
    </row>
    <row r="1382" spans="1:6" x14ac:dyDescent="0.15">
      <c r="A1382" t="str">
        <f t="shared" si="21"/>
        <v>GAS-GD-EAST=HM WEATHER</v>
      </c>
      <c r="B1382" s="1" t="s">
        <v>118</v>
      </c>
      <c r="C1382" s="1" t="s">
        <v>19</v>
      </c>
      <c r="D1382" s="1" t="s">
        <v>20</v>
      </c>
      <c r="E1382" s="1" t="s">
        <v>99</v>
      </c>
      <c r="F1382" s="6">
        <v>0</v>
      </c>
    </row>
    <row r="1383" spans="1:6" x14ac:dyDescent="0.15">
      <c r="A1383" t="str">
        <f t="shared" si="21"/>
        <v>GAS-GD-HUB=HM WEATHER</v>
      </c>
      <c r="B1383" s="1" t="s">
        <v>119</v>
      </c>
      <c r="C1383" s="1" t="s">
        <v>19</v>
      </c>
      <c r="D1383" s="1" t="s">
        <v>20</v>
      </c>
      <c r="E1383" s="1" t="s">
        <v>99</v>
      </c>
      <c r="F1383" s="6">
        <v>0</v>
      </c>
    </row>
    <row r="1384" spans="1:6" x14ac:dyDescent="0.15">
      <c r="A1384" t="str">
        <f t="shared" si="21"/>
        <v>GAS-GD-TEXAS=HM WEATHER</v>
      </c>
      <c r="B1384" s="1" t="s">
        <v>120</v>
      </c>
      <c r="C1384" s="1" t="s">
        <v>19</v>
      </c>
      <c r="D1384" s="1" t="s">
        <v>20</v>
      </c>
      <c r="E1384" s="1" t="s">
        <v>99</v>
      </c>
      <c r="F1384" s="6">
        <v>0</v>
      </c>
    </row>
    <row r="1385" spans="1:6" x14ac:dyDescent="0.15">
      <c r="A1385" t="str">
        <f t="shared" si="21"/>
        <v>GAS-GD-WEST=HM WEATHER</v>
      </c>
      <c r="B1385" s="1" t="s">
        <v>121</v>
      </c>
      <c r="C1385" s="1" t="s">
        <v>19</v>
      </c>
      <c r="D1385" s="1" t="s">
        <v>20</v>
      </c>
      <c r="E1385" s="1" t="s">
        <v>99</v>
      </c>
      <c r="F1385" s="6">
        <v>0</v>
      </c>
    </row>
    <row r="1386" spans="1:6" x14ac:dyDescent="0.15">
      <c r="A1386" t="str">
        <f t="shared" si="21"/>
        <v>GAS-IM-CANADA=HM WEATHER</v>
      </c>
      <c r="B1386" s="1" t="s">
        <v>122</v>
      </c>
      <c r="C1386" s="1" t="s">
        <v>19</v>
      </c>
      <c r="D1386" s="1" t="s">
        <v>20</v>
      </c>
      <c r="E1386" s="1" t="s">
        <v>99</v>
      </c>
      <c r="F1386" s="6">
        <v>0</v>
      </c>
    </row>
    <row r="1387" spans="1:6" x14ac:dyDescent="0.15">
      <c r="A1387" t="str">
        <f t="shared" si="21"/>
        <v>GAS-IM-CENT=HM WEATHER</v>
      </c>
      <c r="B1387" s="1" t="s">
        <v>123</v>
      </c>
      <c r="C1387" s="1" t="s">
        <v>19</v>
      </c>
      <c r="D1387" s="1" t="s">
        <v>20</v>
      </c>
      <c r="E1387" s="1" t="s">
        <v>99</v>
      </c>
      <c r="F1387" s="6">
        <v>0</v>
      </c>
    </row>
    <row r="1388" spans="1:6" x14ac:dyDescent="0.15">
      <c r="A1388" t="str">
        <f t="shared" si="21"/>
        <v>GAS-IM-CHICAGO=HM WEATHER</v>
      </c>
      <c r="B1388" s="1" t="s">
        <v>124</v>
      </c>
      <c r="C1388" s="1" t="s">
        <v>19</v>
      </c>
      <c r="D1388" s="1" t="s">
        <v>20</v>
      </c>
      <c r="E1388" s="1" t="s">
        <v>99</v>
      </c>
      <c r="F1388" s="6">
        <v>0</v>
      </c>
    </row>
    <row r="1389" spans="1:6" x14ac:dyDescent="0.15">
      <c r="A1389" t="str">
        <f t="shared" si="21"/>
        <v>GAS-IM-DENVER=HM WEATHER</v>
      </c>
      <c r="B1389" s="1" t="s">
        <v>125</v>
      </c>
      <c r="C1389" s="1" t="s">
        <v>19</v>
      </c>
      <c r="D1389" s="1" t="s">
        <v>20</v>
      </c>
      <c r="E1389" s="1" t="s">
        <v>99</v>
      </c>
      <c r="F1389" s="6">
        <v>0</v>
      </c>
    </row>
    <row r="1390" spans="1:6" x14ac:dyDescent="0.15">
      <c r="A1390" t="str">
        <f t="shared" si="21"/>
        <v>GAS-IM-EAST=HM WEATHER</v>
      </c>
      <c r="B1390" s="1" t="s">
        <v>126</v>
      </c>
      <c r="C1390" s="1" t="s">
        <v>19</v>
      </c>
      <c r="D1390" s="1" t="s">
        <v>20</v>
      </c>
      <c r="E1390" s="1" t="s">
        <v>99</v>
      </c>
      <c r="F1390" s="6">
        <v>0</v>
      </c>
    </row>
    <row r="1391" spans="1:6" x14ac:dyDescent="0.15">
      <c r="A1391" t="str">
        <f t="shared" si="21"/>
        <v>GAS-IM-TEXAS=HM WEATHER</v>
      </c>
      <c r="B1391" s="1" t="s">
        <v>127</v>
      </c>
      <c r="C1391" s="1" t="s">
        <v>19</v>
      </c>
      <c r="D1391" s="1" t="s">
        <v>20</v>
      </c>
      <c r="E1391" s="1" t="s">
        <v>99</v>
      </c>
      <c r="F1391" s="6">
        <v>0</v>
      </c>
    </row>
    <row r="1392" spans="1:6" x14ac:dyDescent="0.15">
      <c r="A1392" t="str">
        <f t="shared" si="21"/>
        <v>GAS-IM-WEST=HM WEATHER</v>
      </c>
      <c r="B1392" s="1" t="s">
        <v>128</v>
      </c>
      <c r="C1392" s="1" t="s">
        <v>19</v>
      </c>
      <c r="D1392" s="1" t="s">
        <v>20</v>
      </c>
      <c r="E1392" s="1" t="s">
        <v>99</v>
      </c>
      <c r="F1392" s="6">
        <v>0</v>
      </c>
    </row>
    <row r="1393" spans="1:6" x14ac:dyDescent="0.15">
      <c r="A1393" t="str">
        <f t="shared" si="21"/>
        <v>GAS-MANAGEMENT=HM WEATHER</v>
      </c>
      <c r="B1393" s="1" t="s">
        <v>129</v>
      </c>
      <c r="C1393" s="1" t="s">
        <v>19</v>
      </c>
      <c r="D1393" s="1" t="s">
        <v>20</v>
      </c>
      <c r="E1393" s="1" t="s">
        <v>99</v>
      </c>
      <c r="F1393" s="6">
        <v>0</v>
      </c>
    </row>
    <row r="1394" spans="1:6" x14ac:dyDescent="0.15">
      <c r="A1394" t="str">
        <f t="shared" si="21"/>
        <v>GAS-NYMEX=HM WEATHER</v>
      </c>
      <c r="B1394" s="1" t="s">
        <v>130</v>
      </c>
      <c r="C1394" s="1" t="s">
        <v>19</v>
      </c>
      <c r="D1394" s="1" t="s">
        <v>20</v>
      </c>
      <c r="E1394" s="1" t="s">
        <v>99</v>
      </c>
      <c r="F1394" s="6">
        <v>0</v>
      </c>
    </row>
    <row r="1395" spans="1:6" x14ac:dyDescent="0.15">
      <c r="A1395" t="str">
        <f t="shared" si="21"/>
        <v>GAS-PIPE-OPTIONS=HM WEATHER</v>
      </c>
      <c r="B1395" s="1" t="s">
        <v>131</v>
      </c>
      <c r="C1395" s="1" t="s">
        <v>19</v>
      </c>
      <c r="D1395" s="1" t="s">
        <v>20</v>
      </c>
      <c r="E1395" s="1" t="s">
        <v>99</v>
      </c>
      <c r="F1395" s="6">
        <v>0</v>
      </c>
    </row>
    <row r="1396" spans="1:6" x14ac:dyDescent="0.15">
      <c r="A1396" t="str">
        <f t="shared" si="21"/>
        <v>GAS-STORAGE=HM WEATHER</v>
      </c>
      <c r="B1396" s="1" t="s">
        <v>132</v>
      </c>
      <c r="C1396" s="1" t="s">
        <v>19</v>
      </c>
      <c r="D1396" s="1" t="s">
        <v>20</v>
      </c>
      <c r="E1396" s="1" t="s">
        <v>99</v>
      </c>
      <c r="F1396" s="6">
        <v>0</v>
      </c>
    </row>
    <row r="1397" spans="1:6" x14ac:dyDescent="0.15">
      <c r="A1397" t="str">
        <f t="shared" si="21"/>
        <v>GAS-TRANSPORT-EAST=HM WEATHER</v>
      </c>
      <c r="B1397" s="1" t="s">
        <v>133</v>
      </c>
      <c r="C1397" s="1" t="s">
        <v>19</v>
      </c>
      <c r="D1397" s="1" t="s">
        <v>20</v>
      </c>
      <c r="E1397" s="1" t="s">
        <v>99</v>
      </c>
      <c r="F1397" s="6">
        <v>0</v>
      </c>
    </row>
    <row r="1398" spans="1:6" x14ac:dyDescent="0.15">
      <c r="A1398" t="str">
        <f t="shared" si="21"/>
        <v>WEST-MGMT=HM WEATHER</v>
      </c>
      <c r="B1398" s="1" t="s">
        <v>247</v>
      </c>
      <c r="C1398" s="1" t="s">
        <v>19</v>
      </c>
      <c r="D1398" s="1" t="s">
        <v>20</v>
      </c>
      <c r="E1398" s="1" t="s">
        <v>99</v>
      </c>
      <c r="F1398" s="6">
        <v>0</v>
      </c>
    </row>
    <row r="1399" spans="1:6" x14ac:dyDescent="0.15">
      <c r="A1399" t="str">
        <f t="shared" si="21"/>
        <v>GAS-CONSOL-ALL=HM WEATHER</v>
      </c>
      <c r="B1399" s="1" t="s">
        <v>93</v>
      </c>
      <c r="C1399" s="1" t="s">
        <v>19</v>
      </c>
      <c r="D1399" s="1" t="s">
        <v>20</v>
      </c>
      <c r="E1399" s="1" t="s">
        <v>99</v>
      </c>
      <c r="F1399" s="6">
        <v>0</v>
      </c>
    </row>
    <row r="1400" spans="1:6" x14ac:dyDescent="0.15">
      <c r="A1400" t="str">
        <f t="shared" si="21"/>
        <v>GAS-CONSOL-CAN=HM WEATHER</v>
      </c>
      <c r="B1400" s="1" t="s">
        <v>94</v>
      </c>
      <c r="C1400" s="1" t="s">
        <v>19</v>
      </c>
      <c r="D1400" s="1" t="s">
        <v>20</v>
      </c>
      <c r="E1400" s="1" t="s">
        <v>99</v>
      </c>
      <c r="F1400" s="6">
        <v>0</v>
      </c>
    </row>
    <row r="1401" spans="1:6" x14ac:dyDescent="0.15">
      <c r="A1401" t="str">
        <f t="shared" si="21"/>
        <v>GAS-CONSOL-US=HM WEATHER</v>
      </c>
      <c r="B1401" s="1" t="s">
        <v>95</v>
      </c>
      <c r="C1401" s="1" t="s">
        <v>19</v>
      </c>
      <c r="D1401" s="1" t="s">
        <v>20</v>
      </c>
      <c r="E1401" s="1" t="s">
        <v>99</v>
      </c>
      <c r="F1401" s="6">
        <v>0</v>
      </c>
    </row>
    <row r="1402" spans="1:6" x14ac:dyDescent="0.15">
      <c r="A1402" t="str">
        <f t="shared" si="21"/>
        <v>AUSTRALIA=MATURITY GAP RISK</v>
      </c>
      <c r="B1402" s="1" t="s">
        <v>41</v>
      </c>
      <c r="C1402" s="1" t="s">
        <v>39</v>
      </c>
      <c r="D1402" s="1" t="s">
        <v>20</v>
      </c>
      <c r="E1402" s="1" t="s">
        <v>43</v>
      </c>
      <c r="F1402" s="6">
        <v>-11620888</v>
      </c>
    </row>
    <row r="1403" spans="1:6" x14ac:dyDescent="0.15">
      <c r="A1403" t="str">
        <f t="shared" si="21"/>
        <v>BROADBAND=MATURITY GAP RISK</v>
      </c>
      <c r="B1403" s="1" t="s">
        <v>49</v>
      </c>
      <c r="C1403" s="1" t="s">
        <v>39</v>
      </c>
      <c r="D1403" s="1" t="s">
        <v>20</v>
      </c>
      <c r="E1403" s="1" t="s">
        <v>43</v>
      </c>
      <c r="F1403" s="6">
        <v>-1619.05</v>
      </c>
    </row>
    <row r="1404" spans="1:6" x14ac:dyDescent="0.15">
      <c r="A1404" t="str">
        <f t="shared" si="21"/>
        <v>COAL=MATURITY GAP RISK</v>
      </c>
      <c r="B1404" s="1" t="s">
        <v>53</v>
      </c>
      <c r="C1404" s="1" t="s">
        <v>39</v>
      </c>
      <c r="D1404" s="1" t="s">
        <v>20</v>
      </c>
      <c r="E1404" s="1" t="s">
        <v>43</v>
      </c>
      <c r="F1404" s="6">
        <v>-51775732.439999998</v>
      </c>
    </row>
    <row r="1405" spans="1:6" x14ac:dyDescent="0.15">
      <c r="A1405" t="str">
        <f t="shared" si="21"/>
        <v>EBS-ADVERTISING=MATURITY GAP RISK</v>
      </c>
      <c r="B1405" s="1" t="s">
        <v>60</v>
      </c>
      <c r="C1405" s="1" t="s">
        <v>39</v>
      </c>
      <c r="D1405" s="1" t="s">
        <v>20</v>
      </c>
      <c r="E1405" s="1" t="s">
        <v>43</v>
      </c>
      <c r="F1405" s="6">
        <v>634.53</v>
      </c>
    </row>
    <row r="1406" spans="1:6" x14ac:dyDescent="0.15">
      <c r="A1406" t="str">
        <f t="shared" si="21"/>
        <v>EES GAS=MATURITY GAP RISK</v>
      </c>
      <c r="B1406" s="1" t="s">
        <v>63</v>
      </c>
      <c r="C1406" s="1" t="s">
        <v>39</v>
      </c>
      <c r="D1406" s="1" t="s">
        <v>20</v>
      </c>
      <c r="E1406" s="1" t="s">
        <v>43</v>
      </c>
      <c r="F1406" s="6">
        <v>2636.29</v>
      </c>
    </row>
    <row r="1407" spans="1:6" x14ac:dyDescent="0.15">
      <c r="A1407" t="str">
        <f t="shared" si="21"/>
        <v>EES PWR=MATURITY GAP RISK</v>
      </c>
      <c r="B1407" s="1" t="s">
        <v>64</v>
      </c>
      <c r="C1407" s="1" t="s">
        <v>39</v>
      </c>
      <c r="D1407" s="1" t="s">
        <v>20</v>
      </c>
      <c r="E1407" s="1" t="s">
        <v>43</v>
      </c>
      <c r="F1407" s="6">
        <v>-1175284.73</v>
      </c>
    </row>
    <row r="1408" spans="1:6" x14ac:dyDescent="0.15">
      <c r="A1408" t="str">
        <f t="shared" si="21"/>
        <v>EES PWR EAST=MATURITY GAP RISK</v>
      </c>
      <c r="B1408" s="1" t="s">
        <v>65</v>
      </c>
      <c r="C1408" s="1" t="s">
        <v>39</v>
      </c>
      <c r="D1408" s="1" t="s">
        <v>20</v>
      </c>
      <c r="E1408" s="1" t="s">
        <v>43</v>
      </c>
      <c r="F1408" s="6">
        <v>-22682324.890000001</v>
      </c>
    </row>
    <row r="1409" spans="1:6" x14ac:dyDescent="0.15">
      <c r="A1409" t="str">
        <f t="shared" si="21"/>
        <v>EES PWR WEST=MATURITY GAP RISK</v>
      </c>
      <c r="B1409" s="1" t="s">
        <v>66</v>
      </c>
      <c r="C1409" s="1" t="s">
        <v>39</v>
      </c>
      <c r="D1409" s="1" t="s">
        <v>20</v>
      </c>
      <c r="E1409" s="1" t="s">
        <v>43</v>
      </c>
      <c r="F1409" s="6">
        <v>-328493.21999999997</v>
      </c>
    </row>
    <row r="1410" spans="1:6" x14ac:dyDescent="0.15">
      <c r="A1410" t="str">
        <f t="shared" si="21"/>
        <v>EMISSIONS=MATURITY GAP RISK</v>
      </c>
      <c r="B1410" s="1" t="s">
        <v>67</v>
      </c>
      <c r="C1410" s="1" t="s">
        <v>39</v>
      </c>
      <c r="D1410" s="1" t="s">
        <v>20</v>
      </c>
      <c r="E1410" s="1" t="s">
        <v>43</v>
      </c>
      <c r="F1410" s="6">
        <v>3841906.87</v>
      </c>
    </row>
    <row r="1411" spans="1:6" x14ac:dyDescent="0.15">
      <c r="A1411" t="str">
        <f t="shared" ref="A1411:A1474" si="22">B1411&amp;"="&amp;E1411</f>
        <v>EUR-ENRONMETALS=MATURITY GAP RISK</v>
      </c>
      <c r="B1411" s="1" t="s">
        <v>78</v>
      </c>
      <c r="C1411" s="1" t="s">
        <v>19</v>
      </c>
      <c r="D1411" s="1" t="s">
        <v>20</v>
      </c>
      <c r="E1411" s="1" t="s">
        <v>43</v>
      </c>
      <c r="F1411" s="6">
        <v>-511103</v>
      </c>
    </row>
    <row r="1412" spans="1:6" x14ac:dyDescent="0.15">
      <c r="A1412" t="str">
        <f t="shared" si="22"/>
        <v>EUR-ENRONMETALS=MATURITY GAP RISK</v>
      </c>
      <c r="B1412" s="1" t="s">
        <v>78</v>
      </c>
      <c r="C1412" s="1" t="s">
        <v>39</v>
      </c>
      <c r="D1412" s="1" t="s">
        <v>20</v>
      </c>
      <c r="E1412" s="1" t="s">
        <v>43</v>
      </c>
      <c r="F1412" s="6">
        <v>-9476578.4000000004</v>
      </c>
    </row>
    <row r="1413" spans="1:6" x14ac:dyDescent="0.15">
      <c r="A1413" t="str">
        <f t="shared" si="22"/>
        <v>EUROTRAD-CONT POWER=MATURITY GAP RISK</v>
      </c>
      <c r="B1413" s="1" t="s">
        <v>83</v>
      </c>
      <c r="C1413" s="1" t="s">
        <v>39</v>
      </c>
      <c r="D1413" s="1" t="s">
        <v>20</v>
      </c>
      <c r="E1413" s="1" t="s">
        <v>43</v>
      </c>
      <c r="F1413" s="6">
        <v>54368923.229999997</v>
      </c>
    </row>
    <row r="1414" spans="1:6" x14ac:dyDescent="0.15">
      <c r="A1414" t="str">
        <f t="shared" si="22"/>
        <v>EUROTRAD-NOR POWER=MATURITY GAP RISK</v>
      </c>
      <c r="B1414" s="1" t="s">
        <v>85</v>
      </c>
      <c r="C1414" s="1" t="s">
        <v>39</v>
      </c>
      <c r="D1414" s="1" t="s">
        <v>20</v>
      </c>
      <c r="E1414" s="1" t="s">
        <v>43</v>
      </c>
      <c r="F1414" s="6">
        <v>70186900.959999993</v>
      </c>
    </row>
    <row r="1415" spans="1:6" x14ac:dyDescent="0.15">
      <c r="A1415" t="str">
        <f t="shared" si="22"/>
        <v>EUROTRAD-UK GAS=MATURITY GAP RISK</v>
      </c>
      <c r="B1415" s="1" t="s">
        <v>87</v>
      </c>
      <c r="C1415" s="1" t="s">
        <v>39</v>
      </c>
      <c r="D1415" s="1" t="s">
        <v>20</v>
      </c>
      <c r="E1415" s="1" t="s">
        <v>43</v>
      </c>
      <c r="F1415" s="6">
        <v>578.49</v>
      </c>
    </row>
    <row r="1416" spans="1:6" x14ac:dyDescent="0.15">
      <c r="A1416" t="str">
        <f t="shared" si="22"/>
        <v>EUROTRAD-UK POWER=MATURITY GAP RISK</v>
      </c>
      <c r="B1416" s="1" t="s">
        <v>88</v>
      </c>
      <c r="C1416" s="1" t="s">
        <v>39</v>
      </c>
      <c r="D1416" s="1" t="s">
        <v>20</v>
      </c>
      <c r="E1416" s="1" t="s">
        <v>43</v>
      </c>
      <c r="F1416" s="6">
        <v>-142158385.37</v>
      </c>
    </row>
    <row r="1417" spans="1:6" x14ac:dyDescent="0.15">
      <c r="A1417" t="str">
        <f t="shared" si="22"/>
        <v>GAS-CONSOL-ALL=MATURITY GAP RISK</v>
      </c>
      <c r="B1417" s="1" t="s">
        <v>93</v>
      </c>
      <c r="C1417" s="1" t="s">
        <v>39</v>
      </c>
      <c r="D1417" s="1" t="s">
        <v>20</v>
      </c>
      <c r="E1417" s="1" t="s">
        <v>43</v>
      </c>
      <c r="F1417" s="6">
        <v>-1579.44</v>
      </c>
    </row>
    <row r="1418" spans="1:6" x14ac:dyDescent="0.15">
      <c r="A1418" t="str">
        <f t="shared" si="22"/>
        <v>GAS-CONSOL-CAN=MATURITY GAP RISK</v>
      </c>
      <c r="B1418" s="1" t="s">
        <v>94</v>
      </c>
      <c r="C1418" s="1" t="s">
        <v>39</v>
      </c>
      <c r="D1418" s="1" t="s">
        <v>20</v>
      </c>
      <c r="E1418" s="1" t="s">
        <v>43</v>
      </c>
      <c r="F1418" s="6">
        <v>-120.41</v>
      </c>
    </row>
    <row r="1419" spans="1:6" x14ac:dyDescent="0.15">
      <c r="A1419" t="str">
        <f t="shared" si="22"/>
        <v>GAS-CONSOL-US=MATURITY GAP RISK</v>
      </c>
      <c r="B1419" s="1" t="s">
        <v>95</v>
      </c>
      <c r="C1419" s="1" t="s">
        <v>39</v>
      </c>
      <c r="D1419" s="1" t="s">
        <v>20</v>
      </c>
      <c r="E1419" s="1" t="s">
        <v>43</v>
      </c>
      <c r="F1419" s="6">
        <v>-1305.42</v>
      </c>
    </row>
    <row r="1420" spans="1:6" x14ac:dyDescent="0.15">
      <c r="A1420" t="str">
        <f t="shared" si="22"/>
        <v>GLOBAL PRODUCTS=MATURITY GAP RISK</v>
      </c>
      <c r="B1420" s="1" t="s">
        <v>142</v>
      </c>
      <c r="C1420" s="1" t="s">
        <v>39</v>
      </c>
      <c r="D1420" s="1" t="s">
        <v>20</v>
      </c>
      <c r="E1420" s="1" t="s">
        <v>43</v>
      </c>
      <c r="F1420" s="6">
        <v>-164599747.31</v>
      </c>
    </row>
    <row r="1421" spans="1:6" x14ac:dyDescent="0.15">
      <c r="A1421" t="str">
        <f t="shared" si="22"/>
        <v>LUMBER=MATURITY GAP RISK</v>
      </c>
      <c r="B1421" s="1" t="s">
        <v>152</v>
      </c>
      <c r="C1421" s="1" t="s">
        <v>39</v>
      </c>
      <c r="D1421" s="1" t="s">
        <v>20</v>
      </c>
      <c r="E1421" s="1" t="s">
        <v>43</v>
      </c>
      <c r="F1421" s="6">
        <v>-135666.71</v>
      </c>
    </row>
    <row r="1422" spans="1:6" x14ac:dyDescent="0.15">
      <c r="A1422" t="str">
        <f t="shared" si="22"/>
        <v>PAPER=MATURITY GAP RISK</v>
      </c>
      <c r="B1422" s="1" t="s">
        <v>231</v>
      </c>
      <c r="C1422" s="1" t="s">
        <v>39</v>
      </c>
      <c r="D1422" s="1" t="s">
        <v>20</v>
      </c>
      <c r="E1422" s="1" t="s">
        <v>43</v>
      </c>
      <c r="F1422" s="6">
        <v>1961064.61</v>
      </c>
    </row>
    <row r="1423" spans="1:6" x14ac:dyDescent="0.15">
      <c r="A1423" t="str">
        <f t="shared" si="22"/>
        <v>POWER=MATURITY GAP RISK</v>
      </c>
      <c r="B1423" s="1" t="s">
        <v>232</v>
      </c>
      <c r="C1423" s="1" t="s">
        <v>39</v>
      </c>
      <c r="D1423" s="1" t="s">
        <v>20</v>
      </c>
      <c r="E1423" s="1" t="s">
        <v>43</v>
      </c>
      <c r="F1423" s="6">
        <v>172839276.03999999</v>
      </c>
    </row>
    <row r="1424" spans="1:6" x14ac:dyDescent="0.15">
      <c r="A1424" t="str">
        <f t="shared" si="22"/>
        <v>SOUTHERN CONE GAS=MATURITY GAP RISK</v>
      </c>
      <c r="B1424" s="1" t="s">
        <v>242</v>
      </c>
      <c r="C1424" s="1" t="s">
        <v>39</v>
      </c>
      <c r="D1424" s="1" t="s">
        <v>20</v>
      </c>
      <c r="E1424" s="1" t="s">
        <v>43</v>
      </c>
      <c r="F1424" s="6">
        <v>69.34</v>
      </c>
    </row>
    <row r="1425" spans="1:6" x14ac:dyDescent="0.15">
      <c r="A1425" t="str">
        <f t="shared" si="22"/>
        <v>SOUTHERN CONE POWER=MATURITY GAP RISK</v>
      </c>
      <c r="B1425" s="1" t="s">
        <v>243</v>
      </c>
      <c r="C1425" s="1" t="s">
        <v>39</v>
      </c>
      <c r="D1425" s="1" t="s">
        <v>20</v>
      </c>
      <c r="E1425" s="1" t="s">
        <v>43</v>
      </c>
      <c r="F1425" s="6">
        <v>-3.95</v>
      </c>
    </row>
    <row r="1426" spans="1:6" x14ac:dyDescent="0.15">
      <c r="A1426" t="str">
        <f t="shared" si="22"/>
        <v>EES=MATURITY GAP RISK</v>
      </c>
      <c r="B1426" s="1" t="s">
        <v>62</v>
      </c>
      <c r="C1426" s="1" t="s">
        <v>39</v>
      </c>
      <c r="D1426" s="1" t="s">
        <v>20</v>
      </c>
      <c r="E1426" s="1" t="s">
        <v>43</v>
      </c>
      <c r="F1426" s="6">
        <v>-23008181.82</v>
      </c>
    </row>
    <row r="1427" spans="1:6" x14ac:dyDescent="0.15">
      <c r="A1427" t="str">
        <f t="shared" si="22"/>
        <v>EES PWR=MATURITY GAP RISK</v>
      </c>
      <c r="B1427" s="1" t="s">
        <v>64</v>
      </c>
      <c r="C1427" s="1" t="s">
        <v>39</v>
      </c>
      <c r="D1427" s="1" t="s">
        <v>20</v>
      </c>
      <c r="E1427" s="1" t="s">
        <v>43</v>
      </c>
      <c r="F1427" s="6">
        <v>-23010818.109999999</v>
      </c>
    </row>
    <row r="1428" spans="1:6" x14ac:dyDescent="0.15">
      <c r="A1428" t="str">
        <f t="shared" si="22"/>
        <v>EUROPEAN TRADING=MATURITY GAP RISK</v>
      </c>
      <c r="B1428" s="1" t="s">
        <v>250</v>
      </c>
      <c r="C1428" s="1" t="s">
        <v>39</v>
      </c>
      <c r="D1428" s="1" t="s">
        <v>20</v>
      </c>
      <c r="E1428" s="1" t="s">
        <v>43</v>
      </c>
      <c r="F1428" s="6">
        <v>-17601982.690000001</v>
      </c>
    </row>
    <row r="1429" spans="1:6" x14ac:dyDescent="0.15">
      <c r="A1429" t="str">
        <f t="shared" si="22"/>
        <v>AUSTRALIA=MATURITY GAP RISK LIMIT</v>
      </c>
      <c r="B1429" s="1" t="s">
        <v>41</v>
      </c>
      <c r="C1429" s="1" t="s">
        <v>39</v>
      </c>
      <c r="D1429" s="1" t="s">
        <v>20</v>
      </c>
      <c r="E1429" s="1" t="s">
        <v>44</v>
      </c>
      <c r="F1429" s="6">
        <v>120000000</v>
      </c>
    </row>
    <row r="1430" spans="1:6" x14ac:dyDescent="0.15">
      <c r="A1430" t="str">
        <f t="shared" si="22"/>
        <v>COAL=MATURITY GAP RISK LIMIT</v>
      </c>
      <c r="B1430" s="1" t="s">
        <v>53</v>
      </c>
      <c r="C1430" s="1" t="s">
        <v>39</v>
      </c>
      <c r="D1430" s="1" t="s">
        <v>20</v>
      </c>
      <c r="E1430" s="1" t="s">
        <v>44</v>
      </c>
      <c r="F1430" s="6">
        <v>300000000</v>
      </c>
    </row>
    <row r="1431" spans="1:6" x14ac:dyDescent="0.15">
      <c r="A1431" t="str">
        <f t="shared" si="22"/>
        <v>EMISSIONS=MATURITY GAP RISK LIMIT</v>
      </c>
      <c r="B1431" s="1" t="s">
        <v>67</v>
      </c>
      <c r="C1431" s="1" t="s">
        <v>39</v>
      </c>
      <c r="D1431" s="1" t="s">
        <v>20</v>
      </c>
      <c r="E1431" s="1" t="s">
        <v>44</v>
      </c>
      <c r="F1431" s="6">
        <v>20000000</v>
      </c>
    </row>
    <row r="1432" spans="1:6" x14ac:dyDescent="0.15">
      <c r="A1432" t="str">
        <f t="shared" si="22"/>
        <v>EUR-ENRONMETALS=MATURITY GAP RISK LIMIT</v>
      </c>
      <c r="B1432" s="1" t="s">
        <v>78</v>
      </c>
      <c r="C1432" s="1" t="s">
        <v>39</v>
      </c>
      <c r="D1432" s="1" t="s">
        <v>20</v>
      </c>
      <c r="E1432" s="1" t="s">
        <v>44</v>
      </c>
      <c r="F1432" s="6">
        <v>12000000</v>
      </c>
    </row>
    <row r="1433" spans="1:6" x14ac:dyDescent="0.15">
      <c r="A1433" t="str">
        <f t="shared" si="22"/>
        <v>EUROTRAD-CONT POWER=MATURITY GAP RISK LIMIT</v>
      </c>
      <c r="B1433" s="1" t="s">
        <v>83</v>
      </c>
      <c r="C1433" s="1" t="s">
        <v>39</v>
      </c>
      <c r="D1433" s="1" t="s">
        <v>20</v>
      </c>
      <c r="E1433" s="1" t="s">
        <v>44</v>
      </c>
      <c r="F1433" s="6">
        <v>300000000</v>
      </c>
    </row>
    <row r="1434" spans="1:6" x14ac:dyDescent="0.15">
      <c r="A1434" t="str">
        <f t="shared" si="22"/>
        <v>EUROTRAD-NOR POWER=MATURITY GAP RISK LIMIT</v>
      </c>
      <c r="B1434" s="1" t="s">
        <v>85</v>
      </c>
      <c r="C1434" s="1" t="s">
        <v>39</v>
      </c>
      <c r="D1434" s="1" t="s">
        <v>20</v>
      </c>
      <c r="E1434" s="1" t="s">
        <v>44</v>
      </c>
      <c r="F1434" s="6">
        <v>400000000</v>
      </c>
    </row>
    <row r="1435" spans="1:6" x14ac:dyDescent="0.15">
      <c r="A1435" t="str">
        <f t="shared" si="22"/>
        <v>EUROTRAD-UK GAS=MATURITY GAP RISK LIMIT</v>
      </c>
      <c r="B1435" s="1" t="s">
        <v>87</v>
      </c>
      <c r="C1435" s="1" t="s">
        <v>39</v>
      </c>
      <c r="D1435" s="1" t="s">
        <v>20</v>
      </c>
      <c r="E1435" s="1" t="s">
        <v>44</v>
      </c>
      <c r="F1435" s="6">
        <v>1800</v>
      </c>
    </row>
    <row r="1436" spans="1:6" x14ac:dyDescent="0.15">
      <c r="A1436" t="str">
        <f t="shared" si="22"/>
        <v>EUROTRAD-UK POWER=MATURITY GAP RISK LIMIT</v>
      </c>
      <c r="B1436" s="1" t="s">
        <v>88</v>
      </c>
      <c r="C1436" s="1" t="s">
        <v>39</v>
      </c>
      <c r="D1436" s="1" t="s">
        <v>20</v>
      </c>
      <c r="E1436" s="1" t="s">
        <v>44</v>
      </c>
      <c r="F1436" s="6">
        <v>300000000</v>
      </c>
    </row>
    <row r="1437" spans="1:6" x14ac:dyDescent="0.15">
      <c r="A1437" t="str">
        <f t="shared" si="22"/>
        <v>GAS-CONSOL-ALL=MATURITY GAP RISK LIMIT</v>
      </c>
      <c r="B1437" s="1" t="s">
        <v>93</v>
      </c>
      <c r="C1437" s="1" t="s">
        <v>39</v>
      </c>
      <c r="D1437" s="1" t="s">
        <v>20</v>
      </c>
      <c r="E1437" s="1" t="s">
        <v>44</v>
      </c>
      <c r="F1437" s="6">
        <v>7000</v>
      </c>
    </row>
    <row r="1438" spans="1:6" x14ac:dyDescent="0.15">
      <c r="A1438" t="str">
        <f t="shared" si="22"/>
        <v>GLOBAL PRODUCTS=MATURITY GAP RISK LIMIT</v>
      </c>
      <c r="B1438" s="1" t="s">
        <v>142</v>
      </c>
      <c r="C1438" s="1" t="s">
        <v>39</v>
      </c>
      <c r="D1438" s="1" t="s">
        <v>20</v>
      </c>
      <c r="E1438" s="1" t="s">
        <v>44</v>
      </c>
      <c r="F1438" s="6">
        <v>255000000</v>
      </c>
    </row>
    <row r="1439" spans="1:6" x14ac:dyDescent="0.15">
      <c r="A1439" t="str">
        <f t="shared" si="22"/>
        <v>GP-TOTAL=MATURITY GAP RISK LIMIT</v>
      </c>
      <c r="B1439" s="1" t="s">
        <v>149</v>
      </c>
      <c r="C1439" s="1" t="s">
        <v>39</v>
      </c>
      <c r="D1439" s="1" t="s">
        <v>20</v>
      </c>
      <c r="E1439" s="1" t="s">
        <v>44</v>
      </c>
      <c r="F1439" s="6">
        <v>240000000</v>
      </c>
    </row>
    <row r="1440" spans="1:6" x14ac:dyDescent="0.15">
      <c r="A1440" t="str">
        <f t="shared" si="22"/>
        <v>GRAINS=MATURITY GAP RISK LIMIT</v>
      </c>
      <c r="B1440" s="1" t="s">
        <v>150</v>
      </c>
      <c r="C1440" s="1" t="s">
        <v>39</v>
      </c>
      <c r="D1440" s="1" t="s">
        <v>20</v>
      </c>
      <c r="E1440" s="1" t="s">
        <v>44</v>
      </c>
      <c r="F1440" s="6">
        <v>20000</v>
      </c>
    </row>
    <row r="1441" spans="1:6" x14ac:dyDescent="0.15">
      <c r="A1441" t="str">
        <f t="shared" si="22"/>
        <v>LUMBER=MATURITY GAP RISK LIMIT</v>
      </c>
      <c r="B1441" s="1" t="s">
        <v>152</v>
      </c>
      <c r="C1441" s="1" t="s">
        <v>39</v>
      </c>
      <c r="D1441" s="1" t="s">
        <v>20</v>
      </c>
      <c r="E1441" s="1" t="s">
        <v>44</v>
      </c>
      <c r="F1441" s="6">
        <v>440000</v>
      </c>
    </row>
    <row r="1442" spans="1:6" x14ac:dyDescent="0.15">
      <c r="A1442" t="str">
        <f t="shared" si="22"/>
        <v>MEATS=MATURITY GAP RISK LIMIT</v>
      </c>
      <c r="B1442" s="1" t="s">
        <v>153</v>
      </c>
      <c r="C1442" s="1" t="s">
        <v>39</v>
      </c>
      <c r="D1442" s="1" t="s">
        <v>20</v>
      </c>
      <c r="E1442" s="1" t="s">
        <v>44</v>
      </c>
      <c r="F1442" s="6">
        <v>19000</v>
      </c>
    </row>
    <row r="1443" spans="1:6" x14ac:dyDescent="0.15">
      <c r="A1443" t="str">
        <f t="shared" si="22"/>
        <v>PAPER=MATURITY GAP RISK LIMIT</v>
      </c>
      <c r="B1443" s="1" t="s">
        <v>231</v>
      </c>
      <c r="C1443" s="1" t="s">
        <v>39</v>
      </c>
      <c r="D1443" s="1" t="s">
        <v>20</v>
      </c>
      <c r="E1443" s="1" t="s">
        <v>44</v>
      </c>
      <c r="F1443" s="6">
        <v>6000000</v>
      </c>
    </row>
    <row r="1444" spans="1:6" x14ac:dyDescent="0.15">
      <c r="A1444" t="str">
        <f t="shared" si="22"/>
        <v>POWER=MATURITY GAP RISK LIMIT</v>
      </c>
      <c r="B1444" s="1" t="s">
        <v>232</v>
      </c>
      <c r="C1444" s="1" t="s">
        <v>39</v>
      </c>
      <c r="D1444" s="1" t="s">
        <v>20</v>
      </c>
      <c r="E1444" s="1" t="s">
        <v>44</v>
      </c>
      <c r="F1444" s="6">
        <v>300000000</v>
      </c>
    </row>
    <row r="1445" spans="1:6" x14ac:dyDescent="0.15">
      <c r="A1445" t="str">
        <f t="shared" si="22"/>
        <v>SOFTCOMMODITIES=MATURITY GAP RISK LIMIT</v>
      </c>
      <c r="B1445" s="1" t="s">
        <v>240</v>
      </c>
      <c r="C1445" s="1" t="s">
        <v>39</v>
      </c>
      <c r="D1445" s="1" t="s">
        <v>20</v>
      </c>
      <c r="E1445" s="1" t="s">
        <v>44</v>
      </c>
      <c r="F1445" s="6">
        <v>40000</v>
      </c>
    </row>
    <row r="1446" spans="1:6" x14ac:dyDescent="0.15">
      <c r="A1446" t="str">
        <f t="shared" si="22"/>
        <v>SOUTHERN CONE GAS=MATURITY GAP RISK LIMIT</v>
      </c>
      <c r="B1446" s="1" t="s">
        <v>242</v>
      </c>
      <c r="C1446" s="1" t="s">
        <v>39</v>
      </c>
      <c r="D1446" s="1" t="s">
        <v>20</v>
      </c>
      <c r="E1446" s="1" t="s">
        <v>44</v>
      </c>
      <c r="F1446" s="6">
        <v>400</v>
      </c>
    </row>
    <row r="1447" spans="1:6" x14ac:dyDescent="0.15">
      <c r="A1447" t="str">
        <f t="shared" si="22"/>
        <v>SOUTHERN CONE POWER=MATURITY GAP RISK LIMIT</v>
      </c>
      <c r="B1447" s="1" t="s">
        <v>243</v>
      </c>
      <c r="C1447" s="1" t="s">
        <v>39</v>
      </c>
      <c r="D1447" s="1" t="s">
        <v>20</v>
      </c>
      <c r="E1447" s="1" t="s">
        <v>44</v>
      </c>
      <c r="F1447" s="6">
        <v>40000000</v>
      </c>
    </row>
    <row r="1448" spans="1:6" x14ac:dyDescent="0.15">
      <c r="A1448" t="str">
        <f t="shared" si="22"/>
        <v>EUROPEAN TRADING=MATURITY GAP RISK LIMIT</v>
      </c>
      <c r="B1448" s="1" t="s">
        <v>250</v>
      </c>
      <c r="C1448" s="1" t="s">
        <v>39</v>
      </c>
      <c r="D1448" s="1" t="s">
        <v>20</v>
      </c>
      <c r="E1448" s="1" t="s">
        <v>44</v>
      </c>
      <c r="F1448" s="6">
        <v>1000001800</v>
      </c>
    </row>
    <row r="1449" spans="1:6" x14ac:dyDescent="0.15">
      <c r="A1449" t="str">
        <f t="shared" si="22"/>
        <v>GLOBAL PRODUCTS=MATURITY GAP RISK LIMIT</v>
      </c>
      <c r="B1449" s="1" t="s">
        <v>142</v>
      </c>
      <c r="C1449" s="1" t="s">
        <v>39</v>
      </c>
      <c r="D1449" s="1" t="s">
        <v>20</v>
      </c>
      <c r="E1449" s="1" t="s">
        <v>44</v>
      </c>
      <c r="F1449" s="6">
        <v>240000000</v>
      </c>
    </row>
    <row r="1450" spans="1:6" x14ac:dyDescent="0.15">
      <c r="A1450" t="str">
        <f t="shared" si="22"/>
        <v>ARG-POWER=NET OPEN POSITION</v>
      </c>
      <c r="B1450" s="1" t="s">
        <v>38</v>
      </c>
      <c r="C1450" s="1" t="s">
        <v>39</v>
      </c>
      <c r="D1450" s="1" t="s">
        <v>20</v>
      </c>
      <c r="E1450" s="1" t="s">
        <v>40</v>
      </c>
      <c r="F1450" s="6">
        <v>-5.0999999999999996</v>
      </c>
    </row>
    <row r="1451" spans="1:6" x14ac:dyDescent="0.15">
      <c r="A1451" t="str">
        <f t="shared" si="22"/>
        <v>AUSTRALIA=NET OPEN POSITION</v>
      </c>
      <c r="B1451" s="1" t="s">
        <v>41</v>
      </c>
      <c r="C1451" s="1" t="s">
        <v>39</v>
      </c>
      <c r="D1451" s="1" t="s">
        <v>20</v>
      </c>
      <c r="E1451" s="1" t="s">
        <v>40</v>
      </c>
      <c r="F1451" s="6">
        <v>-28418720</v>
      </c>
    </row>
    <row r="1452" spans="1:6" x14ac:dyDescent="0.15">
      <c r="A1452" t="str">
        <f t="shared" si="22"/>
        <v>BRAZIL-POWER=NET OPEN POSITION</v>
      </c>
      <c r="B1452" s="1" t="s">
        <v>48</v>
      </c>
      <c r="C1452" s="1" t="s">
        <v>39</v>
      </c>
      <c r="D1452" s="1" t="s">
        <v>20</v>
      </c>
      <c r="E1452" s="1" t="s">
        <v>40</v>
      </c>
      <c r="F1452" s="6">
        <v>2.4700000000000002</v>
      </c>
    </row>
    <row r="1453" spans="1:6" x14ac:dyDescent="0.15">
      <c r="A1453" t="str">
        <f t="shared" si="22"/>
        <v>BROADBAND=NET OPEN POSITION</v>
      </c>
      <c r="B1453" s="1" t="s">
        <v>49</v>
      </c>
      <c r="C1453" s="1" t="s">
        <v>39</v>
      </c>
      <c r="D1453" s="1" t="s">
        <v>20</v>
      </c>
      <c r="E1453" s="1" t="s">
        <v>40</v>
      </c>
      <c r="F1453" s="6">
        <v>-9105.17</v>
      </c>
    </row>
    <row r="1454" spans="1:6" x14ac:dyDescent="0.15">
      <c r="A1454" t="str">
        <f t="shared" si="22"/>
        <v>CAPITAL-PORTFOLIO-ESB-ENE=NET OPEN POSITION</v>
      </c>
      <c r="B1454" s="1" t="s">
        <v>52</v>
      </c>
      <c r="C1454" s="1" t="s">
        <v>39</v>
      </c>
      <c r="D1454" s="1" t="s">
        <v>20</v>
      </c>
      <c r="E1454" s="1" t="s">
        <v>40</v>
      </c>
      <c r="F1454" s="6">
        <v>0</v>
      </c>
    </row>
    <row r="1455" spans="1:6" x14ac:dyDescent="0.15">
      <c r="A1455" t="str">
        <f t="shared" si="22"/>
        <v>COAL=NET OPEN POSITION</v>
      </c>
      <c r="B1455" s="1" t="s">
        <v>53</v>
      </c>
      <c r="C1455" s="1" t="s">
        <v>39</v>
      </c>
      <c r="D1455" s="1" t="s">
        <v>20</v>
      </c>
      <c r="E1455" s="1" t="s">
        <v>40</v>
      </c>
      <c r="F1455" s="6">
        <v>-24805104.32</v>
      </c>
    </row>
    <row r="1456" spans="1:6" x14ac:dyDescent="0.15">
      <c r="A1456" t="str">
        <f t="shared" si="22"/>
        <v>CROSS COMM-GAS=NET OPEN POSITION</v>
      </c>
      <c r="B1456" s="1" t="s">
        <v>56</v>
      </c>
      <c r="C1456" s="1" t="s">
        <v>39</v>
      </c>
      <c r="D1456" s="1" t="s">
        <v>20</v>
      </c>
      <c r="E1456" s="1" t="s">
        <v>40</v>
      </c>
      <c r="F1456" s="6">
        <v>251.4</v>
      </c>
    </row>
    <row r="1457" spans="1:6" x14ac:dyDescent="0.15">
      <c r="A1457" t="str">
        <f t="shared" si="22"/>
        <v>DEBTTRADING=NET OPEN POSITION</v>
      </c>
      <c r="B1457" s="1" t="s">
        <v>59</v>
      </c>
      <c r="C1457" s="1" t="s">
        <v>39</v>
      </c>
      <c r="D1457" s="1" t="s">
        <v>20</v>
      </c>
      <c r="E1457" s="1" t="s">
        <v>40</v>
      </c>
      <c r="F1457" s="6">
        <v>2561472792.8800001</v>
      </c>
    </row>
    <row r="1458" spans="1:6" x14ac:dyDescent="0.15">
      <c r="A1458" t="str">
        <f t="shared" si="22"/>
        <v>EBS-ADVERTISING=NET OPEN POSITION</v>
      </c>
      <c r="B1458" s="1" t="s">
        <v>60</v>
      </c>
      <c r="C1458" s="1" t="s">
        <v>39</v>
      </c>
      <c r="D1458" s="1" t="s">
        <v>20</v>
      </c>
      <c r="E1458" s="1" t="s">
        <v>40</v>
      </c>
      <c r="F1458" s="6">
        <v>634.53</v>
      </c>
    </row>
    <row r="1459" spans="1:6" x14ac:dyDescent="0.15">
      <c r="A1459" t="str">
        <f t="shared" si="22"/>
        <v>EES GAS=NET OPEN POSITION</v>
      </c>
      <c r="B1459" s="1" t="s">
        <v>63</v>
      </c>
      <c r="C1459" s="1" t="s">
        <v>39</v>
      </c>
      <c r="D1459" s="1" t="s">
        <v>20</v>
      </c>
      <c r="E1459" s="1" t="s">
        <v>40</v>
      </c>
      <c r="F1459" s="6">
        <v>-35.21</v>
      </c>
    </row>
    <row r="1460" spans="1:6" x14ac:dyDescent="0.15">
      <c r="A1460" t="str">
        <f t="shared" si="22"/>
        <v>EES PWR=NET OPEN POSITION</v>
      </c>
      <c r="B1460" s="1" t="s">
        <v>64</v>
      </c>
      <c r="C1460" s="1" t="s">
        <v>39</v>
      </c>
      <c r="D1460" s="1" t="s">
        <v>20</v>
      </c>
      <c r="E1460" s="1" t="s">
        <v>40</v>
      </c>
      <c r="F1460" s="6">
        <v>-5563174.1500000004</v>
      </c>
    </row>
    <row r="1461" spans="1:6" x14ac:dyDescent="0.15">
      <c r="A1461" t="str">
        <f t="shared" si="22"/>
        <v>EES PWR EAST=NET OPEN POSITION</v>
      </c>
      <c r="B1461" s="1" t="s">
        <v>65</v>
      </c>
      <c r="C1461" s="1" t="s">
        <v>39</v>
      </c>
      <c r="D1461" s="1" t="s">
        <v>20</v>
      </c>
      <c r="E1461" s="1" t="s">
        <v>40</v>
      </c>
      <c r="F1461" s="6">
        <v>-136726157.33000001</v>
      </c>
    </row>
    <row r="1462" spans="1:6" x14ac:dyDescent="0.15">
      <c r="A1462" t="str">
        <f t="shared" si="22"/>
        <v>EES PWR WEST=NET OPEN POSITION</v>
      </c>
      <c r="B1462" s="1" t="s">
        <v>66</v>
      </c>
      <c r="C1462" s="1" t="s">
        <v>39</v>
      </c>
      <c r="D1462" s="1" t="s">
        <v>20</v>
      </c>
      <c r="E1462" s="1" t="s">
        <v>40</v>
      </c>
      <c r="F1462" s="6">
        <v>22944967.719999999</v>
      </c>
    </row>
    <row r="1463" spans="1:6" x14ac:dyDescent="0.15">
      <c r="A1463" t="str">
        <f t="shared" si="22"/>
        <v>EMISSIONS=NET OPEN POSITION</v>
      </c>
      <c r="B1463" s="1" t="s">
        <v>67</v>
      </c>
      <c r="C1463" s="1" t="s">
        <v>39</v>
      </c>
      <c r="D1463" s="1" t="s">
        <v>20</v>
      </c>
      <c r="E1463" s="1" t="s">
        <v>40</v>
      </c>
      <c r="F1463" s="6">
        <v>-536330.61</v>
      </c>
    </row>
    <row r="1464" spans="1:6" x14ac:dyDescent="0.15">
      <c r="A1464" t="str">
        <f t="shared" si="22"/>
        <v>EQUITYTRADING=NET OPEN POSITION</v>
      </c>
      <c r="B1464" s="1" t="s">
        <v>73</v>
      </c>
      <c r="C1464" s="1" t="s">
        <v>39</v>
      </c>
      <c r="D1464" s="1" t="s">
        <v>20</v>
      </c>
      <c r="E1464" s="1" t="s">
        <v>40</v>
      </c>
      <c r="F1464" s="6">
        <v>313423143.88</v>
      </c>
    </row>
    <row r="1465" spans="1:6" x14ac:dyDescent="0.15">
      <c r="A1465" t="str">
        <f t="shared" si="22"/>
        <v>ESA-TBS CRUDE=NET OPEN POSITION</v>
      </c>
      <c r="B1465" s="1" t="s">
        <v>76</v>
      </c>
      <c r="C1465" s="1" t="s">
        <v>39</v>
      </c>
      <c r="D1465" s="1" t="s">
        <v>20</v>
      </c>
      <c r="E1465" s="1" t="s">
        <v>40</v>
      </c>
      <c r="F1465" s="6">
        <v>-2.2400000000000002</v>
      </c>
    </row>
    <row r="1466" spans="1:6" x14ac:dyDescent="0.15">
      <c r="A1466" t="str">
        <f t="shared" si="22"/>
        <v>EUR-ENRONMETALS=NET OPEN POSITION</v>
      </c>
      <c r="B1466" s="1" t="s">
        <v>78</v>
      </c>
      <c r="C1466" s="1" t="s">
        <v>19</v>
      </c>
      <c r="D1466" s="1" t="s">
        <v>20</v>
      </c>
      <c r="E1466" s="1" t="s">
        <v>40</v>
      </c>
      <c r="F1466" s="6">
        <v>86011</v>
      </c>
    </row>
    <row r="1467" spans="1:6" x14ac:dyDescent="0.15">
      <c r="A1467" t="str">
        <f t="shared" si="22"/>
        <v>EUR-ENRONMETALS=NET OPEN POSITION</v>
      </c>
      <c r="B1467" s="1" t="s">
        <v>78</v>
      </c>
      <c r="C1467" s="1" t="s">
        <v>39</v>
      </c>
      <c r="D1467" s="1" t="s">
        <v>20</v>
      </c>
      <c r="E1467" s="1" t="s">
        <v>40</v>
      </c>
      <c r="F1467" s="6">
        <v>1947094.84</v>
      </c>
    </row>
    <row r="1468" spans="1:6" x14ac:dyDescent="0.15">
      <c r="A1468" t="str">
        <f t="shared" si="22"/>
        <v>EUROTRAD-CONT POWER=NET OPEN POSITION</v>
      </c>
      <c r="B1468" s="1" t="s">
        <v>83</v>
      </c>
      <c r="C1468" s="1" t="s">
        <v>39</v>
      </c>
      <c r="D1468" s="1" t="s">
        <v>20</v>
      </c>
      <c r="E1468" s="1" t="s">
        <v>40</v>
      </c>
      <c r="F1468" s="6">
        <v>153672015.62</v>
      </c>
    </row>
    <row r="1469" spans="1:6" x14ac:dyDescent="0.15">
      <c r="A1469" t="str">
        <f t="shared" si="22"/>
        <v>EUROTRAD-ENRON CREDIT=NET OPEN POSITION</v>
      </c>
      <c r="B1469" s="1" t="s">
        <v>84</v>
      </c>
      <c r="C1469" s="1" t="s">
        <v>19</v>
      </c>
      <c r="D1469" s="1" t="s">
        <v>20</v>
      </c>
      <c r="E1469" s="1" t="s">
        <v>40</v>
      </c>
      <c r="F1469" s="6">
        <v>-43500</v>
      </c>
    </row>
    <row r="1470" spans="1:6" x14ac:dyDescent="0.15">
      <c r="A1470" t="str">
        <f t="shared" si="22"/>
        <v>EUROTRAD-ENRON CREDIT=NET OPEN POSITION</v>
      </c>
      <c r="B1470" s="1" t="s">
        <v>84</v>
      </c>
      <c r="C1470" s="1" t="s">
        <v>39</v>
      </c>
      <c r="D1470" s="1" t="s">
        <v>20</v>
      </c>
      <c r="E1470" s="1" t="s">
        <v>40</v>
      </c>
      <c r="F1470" s="6">
        <v>-826500</v>
      </c>
    </row>
    <row r="1471" spans="1:6" x14ac:dyDescent="0.15">
      <c r="A1471" t="str">
        <f t="shared" si="22"/>
        <v>EUROTRAD-NOR POWER=NET OPEN POSITION</v>
      </c>
      <c r="B1471" s="1" t="s">
        <v>85</v>
      </c>
      <c r="C1471" s="1" t="s">
        <v>39</v>
      </c>
      <c r="D1471" s="1" t="s">
        <v>20</v>
      </c>
      <c r="E1471" s="1" t="s">
        <v>40</v>
      </c>
      <c r="F1471" s="6">
        <v>170982024.50999999</v>
      </c>
    </row>
    <row r="1472" spans="1:6" x14ac:dyDescent="0.15">
      <c r="A1472" t="str">
        <f t="shared" si="22"/>
        <v>EUROTRAD-UK GAS=NET OPEN POSITION</v>
      </c>
      <c r="B1472" s="1" t="s">
        <v>87</v>
      </c>
      <c r="C1472" s="1" t="s">
        <v>39</v>
      </c>
      <c r="D1472" s="1" t="s">
        <v>20</v>
      </c>
      <c r="E1472" s="1" t="s">
        <v>40</v>
      </c>
      <c r="F1472" s="6">
        <v>1121.18</v>
      </c>
    </row>
    <row r="1473" spans="1:6" x14ac:dyDescent="0.15">
      <c r="A1473" t="str">
        <f t="shared" si="22"/>
        <v>EUROTRAD-UK POWER=NET OPEN POSITION</v>
      </c>
      <c r="B1473" s="1" t="s">
        <v>88</v>
      </c>
      <c r="C1473" s="1" t="s">
        <v>39</v>
      </c>
      <c r="D1473" s="1" t="s">
        <v>20</v>
      </c>
      <c r="E1473" s="1" t="s">
        <v>40</v>
      </c>
      <c r="F1473" s="6">
        <v>-1070082804.72</v>
      </c>
    </row>
    <row r="1474" spans="1:6" x14ac:dyDescent="0.15">
      <c r="A1474" t="str">
        <f t="shared" si="22"/>
        <v>FX=NET OPEN POSITION</v>
      </c>
      <c r="B1474" s="1" t="s">
        <v>90</v>
      </c>
      <c r="C1474" s="1" t="s">
        <v>39</v>
      </c>
      <c r="D1474" s="1" t="s">
        <v>20</v>
      </c>
      <c r="E1474" s="1" t="s">
        <v>40</v>
      </c>
      <c r="F1474" s="6">
        <v>-257145066.08000001</v>
      </c>
    </row>
    <row r="1475" spans="1:6" x14ac:dyDescent="0.15">
      <c r="A1475" t="str">
        <f t="shared" ref="A1475:A1538" si="23">B1475&amp;"="&amp;E1475</f>
        <v>FX-IR TRADING=NET OPEN POSITION</v>
      </c>
      <c r="B1475" s="1" t="s">
        <v>91</v>
      </c>
      <c r="C1475" s="1" t="s">
        <v>39</v>
      </c>
      <c r="D1475" s="1" t="s">
        <v>20</v>
      </c>
      <c r="E1475" s="1" t="s">
        <v>40</v>
      </c>
      <c r="F1475" s="6">
        <v>15326294.74</v>
      </c>
    </row>
    <row r="1476" spans="1:6" x14ac:dyDescent="0.15">
      <c r="A1476" t="str">
        <f t="shared" si="23"/>
        <v>GAS-EXEC-SPEC=NET OPEN POSITION</v>
      </c>
      <c r="B1476" s="1" t="s">
        <v>96</v>
      </c>
      <c r="C1476" s="1" t="s">
        <v>39</v>
      </c>
      <c r="D1476" s="1" t="s">
        <v>20</v>
      </c>
      <c r="E1476" s="1" t="s">
        <v>40</v>
      </c>
      <c r="F1476" s="6">
        <v>0</v>
      </c>
    </row>
    <row r="1477" spans="1:6" x14ac:dyDescent="0.15">
      <c r="A1477" t="str">
        <f t="shared" si="23"/>
        <v>GAS-FIRM-CANADA=NET OPEN POSITION</v>
      </c>
      <c r="B1477" s="1" t="s">
        <v>106</v>
      </c>
      <c r="C1477" s="1" t="s">
        <v>39</v>
      </c>
      <c r="D1477" s="1" t="s">
        <v>20</v>
      </c>
      <c r="E1477" s="1" t="s">
        <v>40</v>
      </c>
      <c r="F1477" s="6">
        <v>-47.29</v>
      </c>
    </row>
    <row r="1478" spans="1:6" x14ac:dyDescent="0.15">
      <c r="A1478" t="str">
        <f t="shared" si="23"/>
        <v>GAS-FIRM-CENT=NET OPEN POSITION</v>
      </c>
      <c r="B1478" s="1" t="s">
        <v>107</v>
      </c>
      <c r="C1478" s="1" t="s">
        <v>39</v>
      </c>
      <c r="D1478" s="1" t="s">
        <v>20</v>
      </c>
      <c r="E1478" s="1" t="s">
        <v>40</v>
      </c>
      <c r="F1478" s="6">
        <v>177.7</v>
      </c>
    </row>
    <row r="1479" spans="1:6" x14ac:dyDescent="0.15">
      <c r="A1479" t="str">
        <f t="shared" si="23"/>
        <v>GAS-FIRM-DENVER=NET OPEN POSITION</v>
      </c>
      <c r="B1479" s="1" t="s">
        <v>108</v>
      </c>
      <c r="C1479" s="1" t="s">
        <v>39</v>
      </c>
      <c r="D1479" s="1" t="s">
        <v>20</v>
      </c>
      <c r="E1479" s="1" t="s">
        <v>40</v>
      </c>
      <c r="F1479" s="6">
        <v>18.059999999999999</v>
      </c>
    </row>
    <row r="1480" spans="1:6" x14ac:dyDescent="0.15">
      <c r="A1480" t="str">
        <f t="shared" si="23"/>
        <v>GAS-FIRM-EAST=NET OPEN POSITION</v>
      </c>
      <c r="B1480" s="1" t="s">
        <v>109</v>
      </c>
      <c r="C1480" s="1" t="s">
        <v>39</v>
      </c>
      <c r="D1480" s="1" t="s">
        <v>20</v>
      </c>
      <c r="E1480" s="1" t="s">
        <v>40</v>
      </c>
      <c r="F1480" s="6">
        <v>55.9</v>
      </c>
    </row>
    <row r="1481" spans="1:6" x14ac:dyDescent="0.15">
      <c r="A1481" t="str">
        <f t="shared" si="23"/>
        <v>GAS-FIRM-GD-OPTION=NET OPEN POSITION</v>
      </c>
      <c r="B1481" s="1" t="s">
        <v>110</v>
      </c>
      <c r="C1481" s="1" t="s">
        <v>39</v>
      </c>
      <c r="D1481" s="1" t="s">
        <v>20</v>
      </c>
      <c r="E1481" s="1" t="s">
        <v>40</v>
      </c>
      <c r="F1481" s="6">
        <v>0</v>
      </c>
    </row>
    <row r="1482" spans="1:6" x14ac:dyDescent="0.15">
      <c r="A1482" t="str">
        <f t="shared" si="23"/>
        <v>GAS-FIRM-NWEST=NET OPEN POSITION</v>
      </c>
      <c r="B1482" s="1" t="s">
        <v>111</v>
      </c>
      <c r="C1482" s="1" t="s">
        <v>39</v>
      </c>
      <c r="D1482" s="1" t="s">
        <v>20</v>
      </c>
      <c r="E1482" s="1" t="s">
        <v>40</v>
      </c>
      <c r="F1482" s="6">
        <v>45.56</v>
      </c>
    </row>
    <row r="1483" spans="1:6" x14ac:dyDescent="0.15">
      <c r="A1483" t="str">
        <f t="shared" si="23"/>
        <v>GAS-FIRM-NY=NET OPEN POSITION</v>
      </c>
      <c r="B1483" s="1" t="s">
        <v>112</v>
      </c>
      <c r="C1483" s="1" t="s">
        <v>39</v>
      </c>
      <c r="D1483" s="1" t="s">
        <v>20</v>
      </c>
      <c r="E1483" s="1" t="s">
        <v>40</v>
      </c>
      <c r="F1483" s="6">
        <v>32.909999999999997</v>
      </c>
    </row>
    <row r="1484" spans="1:6" x14ac:dyDescent="0.15">
      <c r="A1484" t="str">
        <f t="shared" si="23"/>
        <v>GAS-FIRM-TECH=NET OPEN POSITION</v>
      </c>
      <c r="B1484" s="1" t="s">
        <v>113</v>
      </c>
      <c r="C1484" s="1" t="s">
        <v>39</v>
      </c>
      <c r="D1484" s="1" t="s">
        <v>20</v>
      </c>
      <c r="E1484" s="1" t="s">
        <v>40</v>
      </c>
      <c r="F1484" s="6">
        <v>0</v>
      </c>
    </row>
    <row r="1485" spans="1:6" x14ac:dyDescent="0.15">
      <c r="A1485" t="str">
        <f t="shared" si="23"/>
        <v>GAS-FIRM-TX-MCL=NET OPEN POSITION</v>
      </c>
      <c r="B1485" s="1" t="s">
        <v>114</v>
      </c>
      <c r="C1485" s="1" t="s">
        <v>39</v>
      </c>
      <c r="D1485" s="1" t="s">
        <v>20</v>
      </c>
      <c r="E1485" s="1" t="s">
        <v>40</v>
      </c>
      <c r="F1485" s="6">
        <v>17.78</v>
      </c>
    </row>
    <row r="1486" spans="1:6" x14ac:dyDescent="0.15">
      <c r="A1486" t="str">
        <f t="shared" si="23"/>
        <v>GAS-FIRM-TX-RIC=NET OPEN POSITION</v>
      </c>
      <c r="B1486" s="1" t="s">
        <v>115</v>
      </c>
      <c r="C1486" s="1" t="s">
        <v>39</v>
      </c>
      <c r="D1486" s="1" t="s">
        <v>20</v>
      </c>
      <c r="E1486" s="1" t="s">
        <v>40</v>
      </c>
      <c r="F1486" s="6">
        <v>-9.5500000000000007</v>
      </c>
    </row>
    <row r="1487" spans="1:6" x14ac:dyDescent="0.15">
      <c r="A1487" t="str">
        <f t="shared" si="23"/>
        <v>GAS-FIRM-WEST=NET OPEN POSITION</v>
      </c>
      <c r="B1487" s="1" t="s">
        <v>116</v>
      </c>
      <c r="C1487" s="1" t="s">
        <v>39</v>
      </c>
      <c r="D1487" s="1" t="s">
        <v>20</v>
      </c>
      <c r="E1487" s="1" t="s">
        <v>40</v>
      </c>
      <c r="F1487" s="6">
        <v>-28.24</v>
      </c>
    </row>
    <row r="1488" spans="1:6" x14ac:dyDescent="0.15">
      <c r="A1488" t="str">
        <f t="shared" si="23"/>
        <v>GAS-GAS-EXEC=NET OPEN POSITION</v>
      </c>
      <c r="B1488" s="1" t="s">
        <v>117</v>
      </c>
      <c r="C1488" s="1" t="s">
        <v>39</v>
      </c>
      <c r="D1488" s="1" t="s">
        <v>20</v>
      </c>
      <c r="E1488" s="1" t="s">
        <v>40</v>
      </c>
      <c r="F1488" s="6">
        <v>0</v>
      </c>
    </row>
    <row r="1489" spans="1:6" x14ac:dyDescent="0.15">
      <c r="A1489" t="str">
        <f t="shared" si="23"/>
        <v>GAS-GD-EAST=NET OPEN POSITION</v>
      </c>
      <c r="B1489" s="1" t="s">
        <v>118</v>
      </c>
      <c r="C1489" s="1" t="s">
        <v>39</v>
      </c>
      <c r="D1489" s="1" t="s">
        <v>20</v>
      </c>
      <c r="E1489" s="1" t="s">
        <v>40</v>
      </c>
      <c r="F1489" s="6">
        <v>-4.76</v>
      </c>
    </row>
    <row r="1490" spans="1:6" x14ac:dyDescent="0.15">
      <c r="A1490" t="str">
        <f t="shared" si="23"/>
        <v>GAS-GD-HUB=NET OPEN POSITION</v>
      </c>
      <c r="B1490" s="1" t="s">
        <v>119</v>
      </c>
      <c r="C1490" s="1" t="s">
        <v>39</v>
      </c>
      <c r="D1490" s="1" t="s">
        <v>20</v>
      </c>
      <c r="E1490" s="1" t="s">
        <v>40</v>
      </c>
      <c r="F1490" s="6">
        <v>76.28</v>
      </c>
    </row>
    <row r="1491" spans="1:6" x14ac:dyDescent="0.15">
      <c r="A1491" t="str">
        <f t="shared" si="23"/>
        <v>GAS-GD-TEXAS=NET OPEN POSITION</v>
      </c>
      <c r="B1491" s="1" t="s">
        <v>120</v>
      </c>
      <c r="C1491" s="1" t="s">
        <v>39</v>
      </c>
      <c r="D1491" s="1" t="s">
        <v>20</v>
      </c>
      <c r="E1491" s="1" t="s">
        <v>40</v>
      </c>
      <c r="F1491" s="6">
        <v>-1.23</v>
      </c>
    </row>
    <row r="1492" spans="1:6" x14ac:dyDescent="0.15">
      <c r="A1492" t="str">
        <f t="shared" si="23"/>
        <v>GAS-GD-WEST=NET OPEN POSITION</v>
      </c>
      <c r="B1492" s="1" t="s">
        <v>121</v>
      </c>
      <c r="C1492" s="1" t="s">
        <v>39</v>
      </c>
      <c r="D1492" s="1" t="s">
        <v>20</v>
      </c>
      <c r="E1492" s="1" t="s">
        <v>40</v>
      </c>
      <c r="F1492" s="6">
        <v>301.35000000000002</v>
      </c>
    </row>
    <row r="1493" spans="1:6" x14ac:dyDescent="0.15">
      <c r="A1493" t="str">
        <f t="shared" si="23"/>
        <v>GAS-IM-CANADA=NET OPEN POSITION</v>
      </c>
      <c r="B1493" s="1" t="s">
        <v>122</v>
      </c>
      <c r="C1493" s="1" t="s">
        <v>39</v>
      </c>
      <c r="D1493" s="1" t="s">
        <v>20</v>
      </c>
      <c r="E1493" s="1" t="s">
        <v>40</v>
      </c>
      <c r="F1493" s="6">
        <v>4.0999999999999996</v>
      </c>
    </row>
    <row r="1494" spans="1:6" x14ac:dyDescent="0.15">
      <c r="A1494" t="str">
        <f t="shared" si="23"/>
        <v>GAS-IM-CENT=NET OPEN POSITION</v>
      </c>
      <c r="B1494" s="1" t="s">
        <v>123</v>
      </c>
      <c r="C1494" s="1" t="s">
        <v>39</v>
      </c>
      <c r="D1494" s="1" t="s">
        <v>20</v>
      </c>
      <c r="E1494" s="1" t="s">
        <v>40</v>
      </c>
      <c r="F1494" s="6">
        <v>245.49</v>
      </c>
    </row>
    <row r="1495" spans="1:6" x14ac:dyDescent="0.15">
      <c r="A1495" t="str">
        <f t="shared" si="23"/>
        <v>GAS-IM-DENVER=NET OPEN POSITION</v>
      </c>
      <c r="B1495" s="1" t="s">
        <v>125</v>
      </c>
      <c r="C1495" s="1" t="s">
        <v>39</v>
      </c>
      <c r="D1495" s="1" t="s">
        <v>20</v>
      </c>
      <c r="E1495" s="1" t="s">
        <v>40</v>
      </c>
      <c r="F1495" s="6">
        <v>10.98</v>
      </c>
    </row>
    <row r="1496" spans="1:6" x14ac:dyDescent="0.15">
      <c r="A1496" t="str">
        <f t="shared" si="23"/>
        <v>GAS-IM-EAST=NET OPEN POSITION</v>
      </c>
      <c r="B1496" s="1" t="s">
        <v>126</v>
      </c>
      <c r="C1496" s="1" t="s">
        <v>39</v>
      </c>
      <c r="D1496" s="1" t="s">
        <v>20</v>
      </c>
      <c r="E1496" s="1" t="s">
        <v>40</v>
      </c>
      <c r="F1496" s="6">
        <v>471.36</v>
      </c>
    </row>
    <row r="1497" spans="1:6" x14ac:dyDescent="0.15">
      <c r="A1497" t="str">
        <f t="shared" si="23"/>
        <v>GAS-IM-TEXAS=NET OPEN POSITION</v>
      </c>
      <c r="B1497" s="1" t="s">
        <v>127</v>
      </c>
      <c r="C1497" s="1" t="s">
        <v>39</v>
      </c>
      <c r="D1497" s="1" t="s">
        <v>20</v>
      </c>
      <c r="E1497" s="1" t="s">
        <v>40</v>
      </c>
      <c r="F1497" s="6">
        <v>119.28</v>
      </c>
    </row>
    <row r="1498" spans="1:6" x14ac:dyDescent="0.15">
      <c r="A1498" t="str">
        <f t="shared" si="23"/>
        <v>GAS-IM-WEST=NET OPEN POSITION</v>
      </c>
      <c r="B1498" s="1" t="s">
        <v>128</v>
      </c>
      <c r="C1498" s="1" t="s">
        <v>39</v>
      </c>
      <c r="D1498" s="1" t="s">
        <v>20</v>
      </c>
      <c r="E1498" s="1" t="s">
        <v>40</v>
      </c>
      <c r="F1498" s="6">
        <v>420.78</v>
      </c>
    </row>
    <row r="1499" spans="1:6" x14ac:dyDescent="0.15">
      <c r="A1499" t="str">
        <f t="shared" si="23"/>
        <v>GAS-NYMEX=NET OPEN POSITION</v>
      </c>
      <c r="B1499" s="1" t="s">
        <v>130</v>
      </c>
      <c r="C1499" s="1" t="s">
        <v>39</v>
      </c>
      <c r="D1499" s="1" t="s">
        <v>20</v>
      </c>
      <c r="E1499" s="1" t="s">
        <v>40</v>
      </c>
      <c r="F1499" s="6">
        <v>-801.19</v>
      </c>
    </row>
    <row r="1500" spans="1:6" x14ac:dyDescent="0.15">
      <c r="A1500" t="str">
        <f t="shared" si="23"/>
        <v>GAS-PIPE-OPTIONS=NET OPEN POSITION</v>
      </c>
      <c r="B1500" s="1" t="s">
        <v>131</v>
      </c>
      <c r="C1500" s="1" t="s">
        <v>39</v>
      </c>
      <c r="D1500" s="1" t="s">
        <v>20</v>
      </c>
      <c r="E1500" s="1" t="s">
        <v>40</v>
      </c>
      <c r="F1500" s="6">
        <v>-17.63</v>
      </c>
    </row>
    <row r="1501" spans="1:6" x14ac:dyDescent="0.15">
      <c r="A1501" t="str">
        <f t="shared" si="23"/>
        <v>GAS-STORAGE=NET OPEN POSITION</v>
      </c>
      <c r="B1501" s="1" t="s">
        <v>132</v>
      </c>
      <c r="C1501" s="1" t="s">
        <v>39</v>
      </c>
      <c r="D1501" s="1" t="s">
        <v>20</v>
      </c>
      <c r="E1501" s="1" t="s">
        <v>40</v>
      </c>
      <c r="F1501" s="6">
        <v>152.61000000000001</v>
      </c>
    </row>
    <row r="1502" spans="1:6" x14ac:dyDescent="0.15">
      <c r="A1502" t="str">
        <f t="shared" si="23"/>
        <v>GLOBAL PRODUCTS=NET OPEN POSITION</v>
      </c>
      <c r="B1502" s="1" t="s">
        <v>142</v>
      </c>
      <c r="C1502" s="1" t="s">
        <v>39</v>
      </c>
      <c r="D1502" s="1" t="s">
        <v>20</v>
      </c>
      <c r="E1502" s="1" t="s">
        <v>40</v>
      </c>
      <c r="F1502" s="6">
        <v>87645152.420000002</v>
      </c>
    </row>
    <row r="1503" spans="1:6" x14ac:dyDescent="0.15">
      <c r="A1503" t="str">
        <f t="shared" si="23"/>
        <v>GRAINS=NET OPEN POSITION</v>
      </c>
      <c r="B1503" s="1" t="s">
        <v>150</v>
      </c>
      <c r="C1503" s="1" t="s">
        <v>39</v>
      </c>
      <c r="D1503" s="1" t="s">
        <v>20</v>
      </c>
      <c r="E1503" s="1" t="s">
        <v>40</v>
      </c>
      <c r="F1503" s="6">
        <v>-230</v>
      </c>
    </row>
    <row r="1504" spans="1:6" x14ac:dyDescent="0.15">
      <c r="A1504" t="str">
        <f t="shared" si="23"/>
        <v>IR=NET OPEN POSITION</v>
      </c>
      <c r="B1504" s="1" t="s">
        <v>151</v>
      </c>
      <c r="C1504" s="1" t="s">
        <v>39</v>
      </c>
      <c r="D1504" s="1" t="s">
        <v>20</v>
      </c>
      <c r="E1504" s="1" t="s">
        <v>40</v>
      </c>
      <c r="F1504" s="6">
        <v>147097.82999999999</v>
      </c>
    </row>
    <row r="1505" spans="1:6" x14ac:dyDescent="0.15">
      <c r="A1505" t="str">
        <f t="shared" si="23"/>
        <v>LUMBER=NET OPEN POSITION</v>
      </c>
      <c r="B1505" s="1" t="s">
        <v>152</v>
      </c>
      <c r="C1505" s="1" t="s">
        <v>39</v>
      </c>
      <c r="D1505" s="1" t="s">
        <v>20</v>
      </c>
      <c r="E1505" s="1" t="s">
        <v>40</v>
      </c>
      <c r="F1505" s="6">
        <v>-66087.679999999993</v>
      </c>
    </row>
    <row r="1506" spans="1:6" x14ac:dyDescent="0.15">
      <c r="A1506" t="str">
        <f t="shared" si="23"/>
        <v>MEATS=NET OPEN POSITION</v>
      </c>
      <c r="B1506" s="1" t="s">
        <v>153</v>
      </c>
      <c r="C1506" s="1" t="s">
        <v>39</v>
      </c>
      <c r="D1506" s="1" t="s">
        <v>20</v>
      </c>
      <c r="E1506" s="1" t="s">
        <v>40</v>
      </c>
      <c r="F1506" s="6">
        <v>-387</v>
      </c>
    </row>
    <row r="1507" spans="1:6" x14ac:dyDescent="0.15">
      <c r="A1507" t="str">
        <f t="shared" si="23"/>
        <v>MP-CALME-CONVERT-PRIVATE=NET OPEN POSITION</v>
      </c>
      <c r="B1507" s="1" t="s">
        <v>154</v>
      </c>
      <c r="C1507" s="1" t="s">
        <v>39</v>
      </c>
      <c r="D1507" s="1" t="s">
        <v>20</v>
      </c>
      <c r="E1507" s="1" t="s">
        <v>40</v>
      </c>
      <c r="F1507" s="6">
        <v>0</v>
      </c>
    </row>
    <row r="1508" spans="1:6" x14ac:dyDescent="0.15">
      <c r="A1508" t="str">
        <f t="shared" si="23"/>
        <v>MP-CALME-PRIVATE=NET OPEN POSITION</v>
      </c>
      <c r="B1508" s="1" t="s">
        <v>155</v>
      </c>
      <c r="C1508" s="1" t="s">
        <v>39</v>
      </c>
      <c r="D1508" s="1" t="s">
        <v>20</v>
      </c>
      <c r="E1508" s="1" t="s">
        <v>40</v>
      </c>
      <c r="F1508" s="6">
        <v>2838343000</v>
      </c>
    </row>
    <row r="1509" spans="1:6" x14ac:dyDescent="0.15">
      <c r="A1509" t="str">
        <f t="shared" si="23"/>
        <v>MP-CALME-PUBLIC=NET OPEN POSITION</v>
      </c>
      <c r="B1509" s="1" t="s">
        <v>156</v>
      </c>
      <c r="C1509" s="1" t="s">
        <v>39</v>
      </c>
      <c r="D1509" s="1" t="s">
        <v>20</v>
      </c>
      <c r="E1509" s="1" t="s">
        <v>40</v>
      </c>
      <c r="F1509" s="6">
        <v>2899242000</v>
      </c>
    </row>
    <row r="1510" spans="1:6" x14ac:dyDescent="0.15">
      <c r="A1510" t="str">
        <f t="shared" si="23"/>
        <v>MP-CALME-STRUCTURED-CREDIT=NET OPEN POSITION</v>
      </c>
      <c r="B1510" s="1" t="s">
        <v>157</v>
      </c>
      <c r="C1510" s="1" t="s">
        <v>39</v>
      </c>
      <c r="D1510" s="1" t="s">
        <v>20</v>
      </c>
      <c r="E1510" s="1" t="s">
        <v>40</v>
      </c>
      <c r="F1510" s="6">
        <v>0</v>
      </c>
    </row>
    <row r="1511" spans="1:6" x14ac:dyDescent="0.15">
      <c r="A1511" t="str">
        <f t="shared" si="23"/>
        <v>MP-EAP-PRIVATE=NET OPEN POSITION</v>
      </c>
      <c r="B1511" s="1" t="s">
        <v>158</v>
      </c>
      <c r="C1511" s="1" t="s">
        <v>39</v>
      </c>
      <c r="D1511" s="1" t="s">
        <v>20</v>
      </c>
      <c r="E1511" s="1" t="s">
        <v>40</v>
      </c>
      <c r="F1511" s="6">
        <v>2084623000</v>
      </c>
    </row>
    <row r="1512" spans="1:6" x14ac:dyDescent="0.15">
      <c r="A1512" t="str">
        <f t="shared" si="23"/>
        <v>MP-EAP-STRUCTURED-CREDIT=NET OPEN POSITION</v>
      </c>
      <c r="B1512" s="1" t="s">
        <v>159</v>
      </c>
      <c r="C1512" s="1" t="s">
        <v>39</v>
      </c>
      <c r="D1512" s="1" t="s">
        <v>20</v>
      </c>
      <c r="E1512" s="1" t="s">
        <v>40</v>
      </c>
      <c r="F1512" s="6">
        <v>62206000</v>
      </c>
    </row>
    <row r="1513" spans="1:6" x14ac:dyDescent="0.15">
      <c r="A1513" t="str">
        <f t="shared" si="23"/>
        <v>MP-EBS-PRIVATE=NET OPEN POSITION</v>
      </c>
      <c r="B1513" s="1" t="s">
        <v>160</v>
      </c>
      <c r="C1513" s="1" t="s">
        <v>39</v>
      </c>
      <c r="D1513" s="1" t="s">
        <v>20</v>
      </c>
      <c r="E1513" s="1" t="s">
        <v>40</v>
      </c>
      <c r="F1513" s="6">
        <v>922070000</v>
      </c>
    </row>
    <row r="1514" spans="1:6" x14ac:dyDescent="0.15">
      <c r="A1514" t="str">
        <f t="shared" si="23"/>
        <v>MP-EBS-PUBLIC=NET OPEN POSITION</v>
      </c>
      <c r="B1514" s="1" t="s">
        <v>161</v>
      </c>
      <c r="C1514" s="1" t="s">
        <v>39</v>
      </c>
      <c r="D1514" s="1" t="s">
        <v>20</v>
      </c>
      <c r="E1514" s="1" t="s">
        <v>40</v>
      </c>
      <c r="F1514" s="6">
        <v>816834009.90999997</v>
      </c>
    </row>
    <row r="1515" spans="1:6" x14ac:dyDescent="0.15">
      <c r="A1515" t="str">
        <f t="shared" si="23"/>
        <v>MP-EBS-WARRANTS=NET OPEN POSITION</v>
      </c>
      <c r="B1515" s="1" t="s">
        <v>162</v>
      </c>
      <c r="C1515" s="1" t="s">
        <v>39</v>
      </c>
      <c r="D1515" s="1" t="s">
        <v>20</v>
      </c>
      <c r="E1515" s="1" t="s">
        <v>40</v>
      </c>
      <c r="F1515" s="6">
        <v>0</v>
      </c>
    </row>
    <row r="1516" spans="1:6" x14ac:dyDescent="0.15">
      <c r="A1516" t="str">
        <f t="shared" si="23"/>
        <v>MP-ECM-NON-SLP-PRIVATE-EQUITY-PARTNERSHIPS=NET OPEN POSITION</v>
      </c>
      <c r="B1516" s="1" t="s">
        <v>163</v>
      </c>
      <c r="C1516" s="1" t="s">
        <v>39</v>
      </c>
      <c r="D1516" s="1" t="s">
        <v>20</v>
      </c>
      <c r="E1516" s="1" t="s">
        <v>40</v>
      </c>
      <c r="F1516" s="6">
        <v>0</v>
      </c>
    </row>
    <row r="1517" spans="1:6" x14ac:dyDescent="0.15">
      <c r="A1517" t="str">
        <f t="shared" si="23"/>
        <v>MP-ECM-NON-SLP-PUBLIC-EQUITY=NET OPEN POSITION</v>
      </c>
      <c r="B1517" s="1" t="s">
        <v>164</v>
      </c>
      <c r="C1517" s="1" t="s">
        <v>39</v>
      </c>
      <c r="D1517" s="1" t="s">
        <v>20</v>
      </c>
      <c r="E1517" s="1" t="s">
        <v>40</v>
      </c>
      <c r="F1517" s="6">
        <v>0</v>
      </c>
    </row>
    <row r="1518" spans="1:6" x14ac:dyDescent="0.15">
      <c r="A1518" t="str">
        <f t="shared" si="23"/>
        <v>MP-ECM-SLP-CAN-PUBLIC-EQUITY=NET OPEN POSITION</v>
      </c>
      <c r="B1518" s="1" t="s">
        <v>165</v>
      </c>
      <c r="C1518" s="1" t="s">
        <v>39</v>
      </c>
      <c r="D1518" s="1" t="s">
        <v>20</v>
      </c>
      <c r="E1518" s="1" t="s">
        <v>40</v>
      </c>
      <c r="F1518" s="6">
        <v>15080862.73</v>
      </c>
    </row>
    <row r="1519" spans="1:6" x14ac:dyDescent="0.15">
      <c r="A1519" t="str">
        <f t="shared" si="23"/>
        <v>MP-ECM-SLP-CONVERT-PREFERRED=NET OPEN POSITION</v>
      </c>
      <c r="B1519" s="1" t="s">
        <v>166</v>
      </c>
      <c r="C1519" s="1" t="s">
        <v>39</v>
      </c>
      <c r="D1519" s="1" t="s">
        <v>20</v>
      </c>
      <c r="E1519" s="1" t="s">
        <v>40</v>
      </c>
      <c r="F1519" s="6">
        <v>0</v>
      </c>
    </row>
    <row r="1520" spans="1:6" x14ac:dyDescent="0.15">
      <c r="A1520" t="str">
        <f t="shared" si="23"/>
        <v>MP-ECM-SLP-PORTFOLIO-INSURANCE=NET OPEN POSITION</v>
      </c>
      <c r="B1520" s="1" t="s">
        <v>167</v>
      </c>
      <c r="C1520" s="1" t="s">
        <v>39</v>
      </c>
      <c r="D1520" s="1" t="s">
        <v>20</v>
      </c>
      <c r="E1520" s="1" t="s">
        <v>40</v>
      </c>
      <c r="F1520" s="6">
        <v>0</v>
      </c>
    </row>
    <row r="1521" spans="1:6" x14ac:dyDescent="0.15">
      <c r="A1521" t="str">
        <f t="shared" si="23"/>
        <v>MP-ECM-SLP-PRIVATE-EQUITY=NET OPEN POSITION</v>
      </c>
      <c r="B1521" s="1" t="s">
        <v>168</v>
      </c>
      <c r="C1521" s="1" t="s">
        <v>39</v>
      </c>
      <c r="D1521" s="1" t="s">
        <v>20</v>
      </c>
      <c r="E1521" s="1" t="s">
        <v>40</v>
      </c>
      <c r="F1521" s="6">
        <v>2026422351.1900001</v>
      </c>
    </row>
    <row r="1522" spans="1:6" x14ac:dyDescent="0.15">
      <c r="A1522" t="str">
        <f t="shared" si="23"/>
        <v>MP-ECM-SLP-PRIVATE-EQUITY-PARTNERSHIPS=NET OPEN POSITION</v>
      </c>
      <c r="B1522" s="1" t="s">
        <v>169</v>
      </c>
      <c r="C1522" s="1" t="s">
        <v>39</v>
      </c>
      <c r="D1522" s="1" t="s">
        <v>20</v>
      </c>
      <c r="E1522" s="1" t="s">
        <v>40</v>
      </c>
      <c r="F1522" s="6">
        <v>37802107.399999999</v>
      </c>
    </row>
    <row r="1523" spans="1:6" x14ac:dyDescent="0.15">
      <c r="A1523" t="str">
        <f t="shared" si="23"/>
        <v>MP-ECM-SLP-PUBLIC-EQUITY=NET OPEN POSITION</v>
      </c>
      <c r="B1523" s="1" t="s">
        <v>170</v>
      </c>
      <c r="C1523" s="1" t="s">
        <v>39</v>
      </c>
      <c r="D1523" s="1" t="s">
        <v>20</v>
      </c>
      <c r="E1523" s="1" t="s">
        <v>40</v>
      </c>
      <c r="F1523" s="6">
        <v>1231601166.73</v>
      </c>
    </row>
    <row r="1524" spans="1:6" x14ac:dyDescent="0.15">
      <c r="A1524" t="str">
        <f t="shared" si="23"/>
        <v>MP-ECM-SLP-STRUCTURED-CREDIT=NET OPEN POSITION</v>
      </c>
      <c r="B1524" s="1" t="s">
        <v>171</v>
      </c>
      <c r="C1524" s="1" t="s">
        <v>39</v>
      </c>
      <c r="D1524" s="1" t="s">
        <v>20</v>
      </c>
      <c r="E1524" s="1" t="s">
        <v>40</v>
      </c>
      <c r="F1524" s="6">
        <v>271103118.19</v>
      </c>
    </row>
    <row r="1525" spans="1:6" x14ac:dyDescent="0.15">
      <c r="A1525" t="str">
        <f t="shared" si="23"/>
        <v>MP-ECM-SLP-WARRANTS=NET OPEN POSITION</v>
      </c>
      <c r="B1525" s="1" t="s">
        <v>172</v>
      </c>
      <c r="C1525" s="1" t="s">
        <v>39</v>
      </c>
      <c r="D1525" s="1" t="s">
        <v>20</v>
      </c>
      <c r="E1525" s="1" t="s">
        <v>40</v>
      </c>
      <c r="F1525" s="6">
        <v>0</v>
      </c>
    </row>
    <row r="1526" spans="1:6" x14ac:dyDescent="0.15">
      <c r="A1526" t="str">
        <f t="shared" si="23"/>
        <v>MP-ECM-SLP-WARRANTS-PUBLIC=NET OPEN POSITION</v>
      </c>
      <c r="B1526" s="1" t="s">
        <v>173</v>
      </c>
      <c r="C1526" s="1" t="s">
        <v>39</v>
      </c>
      <c r="D1526" s="1" t="s">
        <v>20</v>
      </c>
      <c r="E1526" s="1" t="s">
        <v>40</v>
      </c>
      <c r="F1526" s="6">
        <v>0.06</v>
      </c>
    </row>
    <row r="1527" spans="1:6" x14ac:dyDescent="0.15">
      <c r="A1527" t="str">
        <f t="shared" si="23"/>
        <v>MP-EGM-ACCRUAL INCOME=NET OPEN POSITION</v>
      </c>
      <c r="B1527" s="1" t="s">
        <v>174</v>
      </c>
      <c r="C1527" s="1" t="s">
        <v>39</v>
      </c>
      <c r="D1527" s="1" t="s">
        <v>20</v>
      </c>
      <c r="E1527" s="1" t="s">
        <v>40</v>
      </c>
      <c r="F1527" s="6">
        <v>0</v>
      </c>
    </row>
    <row r="1528" spans="1:6" x14ac:dyDescent="0.15">
      <c r="A1528" t="str">
        <f t="shared" si="23"/>
        <v>MP-EGM-PRIVATE=NET OPEN POSITION</v>
      </c>
      <c r="B1528" s="1" t="s">
        <v>175</v>
      </c>
      <c r="C1528" s="1" t="s">
        <v>39</v>
      </c>
      <c r="D1528" s="1" t="s">
        <v>20</v>
      </c>
      <c r="E1528" s="1" t="s">
        <v>40</v>
      </c>
      <c r="F1528" s="6">
        <v>669447371</v>
      </c>
    </row>
    <row r="1529" spans="1:6" x14ac:dyDescent="0.15">
      <c r="A1529" t="str">
        <f t="shared" si="23"/>
        <v>MP-EGM-STRUCTURED CREDIT=NET OPEN POSITION</v>
      </c>
      <c r="B1529" s="1" t="s">
        <v>176</v>
      </c>
      <c r="C1529" s="1" t="s">
        <v>39</v>
      </c>
      <c r="D1529" s="1" t="s">
        <v>20</v>
      </c>
      <c r="E1529" s="1" t="s">
        <v>40</v>
      </c>
      <c r="F1529" s="6">
        <v>101699197.34999999</v>
      </c>
    </row>
    <row r="1530" spans="1:6" x14ac:dyDescent="0.15">
      <c r="A1530" t="str">
        <f t="shared" si="23"/>
        <v>MP-EGM-TOTAL RETURN SWAP=NET OPEN POSITION</v>
      </c>
      <c r="B1530" s="1" t="s">
        <v>177</v>
      </c>
      <c r="C1530" s="1" t="s">
        <v>39</v>
      </c>
      <c r="D1530" s="1" t="s">
        <v>20</v>
      </c>
      <c r="E1530" s="1" t="s">
        <v>40</v>
      </c>
      <c r="F1530" s="6">
        <v>-1152616</v>
      </c>
    </row>
    <row r="1531" spans="1:6" x14ac:dyDescent="0.15">
      <c r="A1531" t="str">
        <f t="shared" si="23"/>
        <v>MP-EI-PUBLIC=NET OPEN POSITION</v>
      </c>
      <c r="B1531" s="1" t="s">
        <v>178</v>
      </c>
      <c r="C1531" s="1" t="s">
        <v>39</v>
      </c>
      <c r="D1531" s="1" t="s">
        <v>20</v>
      </c>
      <c r="E1531" s="1" t="s">
        <v>40</v>
      </c>
      <c r="F1531" s="6">
        <v>0</v>
      </c>
    </row>
    <row r="1532" spans="1:6" x14ac:dyDescent="0.15">
      <c r="A1532" t="str">
        <f t="shared" si="23"/>
        <v>MP-ENA-CANADA=NET OPEN POSITION</v>
      </c>
      <c r="B1532" s="1" t="s">
        <v>180</v>
      </c>
      <c r="C1532" s="1" t="s">
        <v>39</v>
      </c>
      <c r="D1532" s="1" t="s">
        <v>20</v>
      </c>
      <c r="E1532" s="1" t="s">
        <v>40</v>
      </c>
      <c r="F1532" s="6">
        <v>644719772.25999999</v>
      </c>
    </row>
    <row r="1533" spans="1:6" x14ac:dyDescent="0.15">
      <c r="A1533" t="str">
        <f t="shared" si="23"/>
        <v>MP-ENA-DWNSTRM=NET OPEN POSITION</v>
      </c>
      <c r="B1533" s="1" t="s">
        <v>181</v>
      </c>
      <c r="C1533" s="1" t="s">
        <v>39</v>
      </c>
      <c r="D1533" s="1" t="s">
        <v>20</v>
      </c>
      <c r="E1533" s="1" t="s">
        <v>40</v>
      </c>
      <c r="F1533" s="6">
        <v>0</v>
      </c>
    </row>
    <row r="1534" spans="1:6" x14ac:dyDescent="0.15">
      <c r="A1534" t="str">
        <f t="shared" si="23"/>
        <v>MP-ENA-ECR=NET OPEN POSITION</v>
      </c>
      <c r="B1534" s="1" t="s">
        <v>182</v>
      </c>
      <c r="C1534" s="1" t="s">
        <v>39</v>
      </c>
      <c r="D1534" s="1" t="s">
        <v>20</v>
      </c>
      <c r="E1534" s="1" t="s">
        <v>40</v>
      </c>
      <c r="F1534" s="6">
        <v>2672065599.48</v>
      </c>
    </row>
    <row r="1535" spans="1:6" x14ac:dyDescent="0.15">
      <c r="A1535" t="str">
        <f t="shared" si="23"/>
        <v>MP-ENA-GASASSETS=NET OPEN POSITION</v>
      </c>
      <c r="B1535" s="1" t="s">
        <v>183</v>
      </c>
      <c r="C1535" s="1" t="s">
        <v>39</v>
      </c>
      <c r="D1535" s="1" t="s">
        <v>20</v>
      </c>
      <c r="E1535" s="1" t="s">
        <v>40</v>
      </c>
      <c r="F1535" s="6">
        <v>165800688</v>
      </c>
    </row>
    <row r="1536" spans="1:6" x14ac:dyDescent="0.15">
      <c r="A1536" t="str">
        <f t="shared" si="23"/>
        <v>MP-ENA-GENEAST=NET OPEN POSITION</v>
      </c>
      <c r="B1536" s="1" t="s">
        <v>184</v>
      </c>
      <c r="C1536" s="1" t="s">
        <v>39</v>
      </c>
      <c r="D1536" s="1" t="s">
        <v>20</v>
      </c>
      <c r="E1536" s="1" t="s">
        <v>40</v>
      </c>
      <c r="F1536" s="6">
        <v>5603947400</v>
      </c>
    </row>
    <row r="1537" spans="1:6" x14ac:dyDescent="0.15">
      <c r="A1537" t="str">
        <f t="shared" si="23"/>
        <v>MP-ENA-GENWEST=NET OPEN POSITION</v>
      </c>
      <c r="B1537" s="1" t="s">
        <v>185</v>
      </c>
      <c r="C1537" s="1" t="s">
        <v>39</v>
      </c>
      <c r="D1537" s="1" t="s">
        <v>20</v>
      </c>
      <c r="E1537" s="1" t="s">
        <v>40</v>
      </c>
      <c r="F1537" s="6">
        <v>1462220259</v>
      </c>
    </row>
    <row r="1538" spans="1:6" x14ac:dyDescent="0.15">
      <c r="A1538" t="str">
        <f t="shared" si="23"/>
        <v>MP-ENA-IGUANA=NET OPEN POSITION</v>
      </c>
      <c r="B1538" s="1" t="s">
        <v>186</v>
      </c>
      <c r="C1538" s="1" t="s">
        <v>39</v>
      </c>
      <c r="D1538" s="1" t="s">
        <v>20</v>
      </c>
      <c r="E1538" s="1" t="s">
        <v>40</v>
      </c>
      <c r="F1538" s="6">
        <v>0</v>
      </c>
    </row>
    <row r="1539" spans="1:6" x14ac:dyDescent="0.15">
      <c r="A1539" t="str">
        <f t="shared" ref="A1539:A1602" si="24">B1539&amp;"="&amp;E1539</f>
        <v>MP-ENA-INTL-CONVERT-PRIVATE=NET OPEN POSITION</v>
      </c>
      <c r="B1539" s="1" t="s">
        <v>187</v>
      </c>
      <c r="C1539" s="1" t="s">
        <v>39</v>
      </c>
      <c r="D1539" s="1" t="s">
        <v>20</v>
      </c>
      <c r="E1539" s="1" t="s">
        <v>40</v>
      </c>
      <c r="F1539" s="6">
        <v>0</v>
      </c>
    </row>
    <row r="1540" spans="1:6" x14ac:dyDescent="0.15">
      <c r="A1540" t="str">
        <f t="shared" si="24"/>
        <v>MP-ENA-INTL-PRIVATE=NET OPEN POSITION</v>
      </c>
      <c r="B1540" s="1" t="s">
        <v>188</v>
      </c>
      <c r="C1540" s="1" t="s">
        <v>39</v>
      </c>
      <c r="D1540" s="1" t="s">
        <v>20</v>
      </c>
      <c r="E1540" s="1" t="s">
        <v>40</v>
      </c>
      <c r="F1540" s="6">
        <v>22800000</v>
      </c>
    </row>
    <row r="1541" spans="1:6" x14ac:dyDescent="0.15">
      <c r="A1541" t="str">
        <f t="shared" si="24"/>
        <v>MP-ENA-INTL-PUBLIC=NET OPEN POSITION</v>
      </c>
      <c r="B1541" s="1" t="s">
        <v>189</v>
      </c>
      <c r="C1541" s="1" t="s">
        <v>39</v>
      </c>
      <c r="D1541" s="1" t="s">
        <v>20</v>
      </c>
      <c r="E1541" s="1" t="s">
        <v>40</v>
      </c>
      <c r="F1541" s="6">
        <v>0</v>
      </c>
    </row>
    <row r="1542" spans="1:6" x14ac:dyDescent="0.15">
      <c r="A1542" t="str">
        <f t="shared" si="24"/>
        <v>MP-ENA-INTL-STRUCTURED-CREDIT=NET OPEN POSITION</v>
      </c>
      <c r="B1542" s="1" t="s">
        <v>190</v>
      </c>
      <c r="C1542" s="1" t="s">
        <v>39</v>
      </c>
      <c r="D1542" s="1" t="s">
        <v>20</v>
      </c>
      <c r="E1542" s="1" t="s">
        <v>40</v>
      </c>
      <c r="F1542" s="6">
        <v>0</v>
      </c>
    </row>
    <row r="1543" spans="1:6" x14ac:dyDescent="0.15">
      <c r="A1543" t="str">
        <f t="shared" si="24"/>
        <v>MP-ENA-PAPER=NET OPEN POSITION</v>
      </c>
      <c r="B1543" s="1" t="s">
        <v>191</v>
      </c>
      <c r="C1543" s="1" t="s">
        <v>39</v>
      </c>
      <c r="D1543" s="1" t="s">
        <v>20</v>
      </c>
      <c r="E1543" s="1" t="s">
        <v>40</v>
      </c>
      <c r="F1543" s="6">
        <v>460818020.29000002</v>
      </c>
    </row>
    <row r="1544" spans="1:6" x14ac:dyDescent="0.15">
      <c r="A1544" t="str">
        <f t="shared" si="24"/>
        <v>MP-ENA-PORTFOLIO=NET OPEN POSITION</v>
      </c>
      <c r="B1544" s="1" t="s">
        <v>192</v>
      </c>
      <c r="C1544" s="1" t="s">
        <v>39</v>
      </c>
      <c r="D1544" s="1" t="s">
        <v>20</v>
      </c>
      <c r="E1544" s="1" t="s">
        <v>40</v>
      </c>
      <c r="F1544" s="6">
        <v>9119688862.5300007</v>
      </c>
    </row>
    <row r="1545" spans="1:6" x14ac:dyDescent="0.15">
      <c r="A1545" t="str">
        <f t="shared" si="24"/>
        <v>MP-ENA-PRINCIPALINVESTING=NET OPEN POSITION</v>
      </c>
      <c r="B1545" s="1" t="s">
        <v>193</v>
      </c>
      <c r="C1545" s="1" t="s">
        <v>39</v>
      </c>
      <c r="D1545" s="1" t="s">
        <v>20</v>
      </c>
      <c r="E1545" s="1" t="s">
        <v>40</v>
      </c>
      <c r="F1545" s="6">
        <v>1021403349.3</v>
      </c>
    </row>
    <row r="1546" spans="1:6" x14ac:dyDescent="0.15">
      <c r="A1546" t="str">
        <f t="shared" si="24"/>
        <v>MP-ENA-SPEC-ASSETS-NON-PERFORMING=NET OPEN POSITION</v>
      </c>
      <c r="B1546" s="1" t="s">
        <v>194</v>
      </c>
      <c r="C1546" s="1" t="s">
        <v>39</v>
      </c>
      <c r="D1546" s="1" t="s">
        <v>20</v>
      </c>
      <c r="E1546" s="1" t="s">
        <v>40</v>
      </c>
      <c r="F1546" s="6">
        <v>1317370788.05</v>
      </c>
    </row>
    <row r="1547" spans="1:6" x14ac:dyDescent="0.15">
      <c r="A1547" t="str">
        <f t="shared" si="24"/>
        <v>MP-ENA-SPEC-ASSETS-PERFORMING=NET OPEN POSITION</v>
      </c>
      <c r="B1547" s="1" t="s">
        <v>195</v>
      </c>
      <c r="C1547" s="1" t="s">
        <v>39</v>
      </c>
      <c r="D1547" s="1" t="s">
        <v>20</v>
      </c>
      <c r="E1547" s="1" t="s">
        <v>40</v>
      </c>
      <c r="F1547" s="6">
        <v>3255523453</v>
      </c>
    </row>
    <row r="1548" spans="1:6" x14ac:dyDescent="0.15">
      <c r="A1548" t="str">
        <f t="shared" si="24"/>
        <v>MP-ENA-TREASURY=NET OPEN POSITION</v>
      </c>
      <c r="B1548" s="1" t="s">
        <v>196</v>
      </c>
      <c r="C1548" s="1" t="s">
        <v>39</v>
      </c>
      <c r="D1548" s="1" t="s">
        <v>20</v>
      </c>
      <c r="E1548" s="1" t="s">
        <v>40</v>
      </c>
      <c r="F1548" s="6">
        <v>956470149</v>
      </c>
    </row>
    <row r="1549" spans="1:6" x14ac:dyDescent="0.15">
      <c r="A1549" t="str">
        <f t="shared" si="24"/>
        <v>MP-ENA-WESTORIG=NET OPEN POSITION</v>
      </c>
      <c r="B1549" s="1" t="s">
        <v>197</v>
      </c>
      <c r="C1549" s="1" t="s">
        <v>39</v>
      </c>
      <c r="D1549" s="1" t="s">
        <v>20</v>
      </c>
      <c r="E1549" s="1" t="s">
        <v>40</v>
      </c>
      <c r="F1549" s="6">
        <v>56016997</v>
      </c>
    </row>
    <row r="1550" spans="1:6" x14ac:dyDescent="0.15">
      <c r="A1550" t="str">
        <f t="shared" si="24"/>
        <v>MP-ENRONCORP-PUBLIC=NET OPEN POSITION</v>
      </c>
      <c r="B1550" s="1" t="s">
        <v>199</v>
      </c>
      <c r="C1550" s="1" t="s">
        <v>39</v>
      </c>
      <c r="D1550" s="1" t="s">
        <v>20</v>
      </c>
      <c r="E1550" s="1" t="s">
        <v>40</v>
      </c>
      <c r="F1550" s="6">
        <v>651132533.14999998</v>
      </c>
    </row>
    <row r="1551" spans="1:6" x14ac:dyDescent="0.15">
      <c r="A1551" t="str">
        <f t="shared" si="24"/>
        <v>MP-ENW-EQUITY-PARTNERSHIPS=NET OPEN POSITION</v>
      </c>
      <c r="B1551" s="1" t="s">
        <v>200</v>
      </c>
      <c r="C1551" s="1" t="s">
        <v>39</v>
      </c>
      <c r="D1551" s="1" t="s">
        <v>20</v>
      </c>
      <c r="E1551" s="1" t="s">
        <v>40</v>
      </c>
      <c r="F1551" s="6">
        <v>81946589</v>
      </c>
    </row>
    <row r="1552" spans="1:6" x14ac:dyDescent="0.15">
      <c r="A1552" t="str">
        <f t="shared" si="24"/>
        <v>MP-ENW-PRIVATE=NET OPEN POSITION</v>
      </c>
      <c r="B1552" s="1" t="s">
        <v>201</v>
      </c>
      <c r="C1552" s="1" t="s">
        <v>39</v>
      </c>
      <c r="D1552" s="1" t="s">
        <v>20</v>
      </c>
      <c r="E1552" s="1" t="s">
        <v>40</v>
      </c>
      <c r="F1552" s="6">
        <v>96999943</v>
      </c>
    </row>
    <row r="1553" spans="1:6" x14ac:dyDescent="0.15">
      <c r="A1553" t="str">
        <f t="shared" si="24"/>
        <v>MP-EUR-HEDGES=NET OPEN POSITION</v>
      </c>
      <c r="B1553" s="1" t="s">
        <v>202</v>
      </c>
      <c r="C1553" s="1" t="s">
        <v>39</v>
      </c>
      <c r="D1553" s="1" t="s">
        <v>20</v>
      </c>
      <c r="E1553" s="1" t="s">
        <v>40</v>
      </c>
      <c r="F1553" s="6">
        <v>0</v>
      </c>
    </row>
    <row r="1554" spans="1:6" x14ac:dyDescent="0.15">
      <c r="A1554" t="str">
        <f t="shared" si="24"/>
        <v>MP-EUR-PRIVATE=NET OPEN POSITION</v>
      </c>
      <c r="B1554" s="1" t="s">
        <v>203</v>
      </c>
      <c r="C1554" s="1" t="s">
        <v>39</v>
      </c>
      <c r="D1554" s="1" t="s">
        <v>20</v>
      </c>
      <c r="E1554" s="1" t="s">
        <v>40</v>
      </c>
      <c r="F1554" s="6">
        <v>1156955861.4200001</v>
      </c>
    </row>
    <row r="1555" spans="1:6" x14ac:dyDescent="0.15">
      <c r="A1555" t="str">
        <f t="shared" si="24"/>
        <v>MP-EUR-PUBLIC=NET OPEN POSITION</v>
      </c>
      <c r="B1555" s="1" t="s">
        <v>204</v>
      </c>
      <c r="C1555" s="1" t="s">
        <v>39</v>
      </c>
      <c r="D1555" s="1" t="s">
        <v>20</v>
      </c>
      <c r="E1555" s="1" t="s">
        <v>40</v>
      </c>
      <c r="F1555" s="6">
        <v>318522950.14999998</v>
      </c>
    </row>
    <row r="1556" spans="1:6" x14ac:dyDescent="0.15">
      <c r="A1556" t="str">
        <f t="shared" si="24"/>
        <v>MP-Raptor I - CANADIAN PRIVATE=NET OPEN POSITION</v>
      </c>
      <c r="B1556" s="1" t="s">
        <v>206</v>
      </c>
      <c r="C1556" s="1" t="s">
        <v>39</v>
      </c>
      <c r="D1556" s="1" t="s">
        <v>20</v>
      </c>
      <c r="E1556" s="1" t="s">
        <v>40</v>
      </c>
      <c r="F1556" s="6">
        <v>28220035</v>
      </c>
    </row>
    <row r="1557" spans="1:6" x14ac:dyDescent="0.15">
      <c r="A1557" t="str">
        <f t="shared" si="24"/>
        <v>MP-Raptor I - CANADIAN PUBLIC=NET OPEN POSITION</v>
      </c>
      <c r="B1557" s="1" t="s">
        <v>207</v>
      </c>
      <c r="C1557" s="1" t="s">
        <v>39</v>
      </c>
      <c r="D1557" s="1" t="s">
        <v>20</v>
      </c>
      <c r="E1557" s="1" t="s">
        <v>40</v>
      </c>
      <c r="F1557" s="6">
        <v>71107608.069999993</v>
      </c>
    </row>
    <row r="1558" spans="1:6" x14ac:dyDescent="0.15">
      <c r="A1558" t="str">
        <f t="shared" si="24"/>
        <v>MP-Raptor I - CONVERTIBLE PRIVATE=NET OPEN POSITION</v>
      </c>
      <c r="B1558" s="1" t="s">
        <v>208</v>
      </c>
      <c r="C1558" s="1" t="s">
        <v>39</v>
      </c>
      <c r="D1558" s="1" t="s">
        <v>20</v>
      </c>
      <c r="E1558" s="1" t="s">
        <v>40</v>
      </c>
      <c r="F1558" s="6">
        <v>418081670</v>
      </c>
    </row>
    <row r="1559" spans="1:6" x14ac:dyDescent="0.15">
      <c r="A1559" t="str">
        <f t="shared" si="24"/>
        <v>MP-Raptor I - EBS - US PUBLIC=NET OPEN POSITION</v>
      </c>
      <c r="B1559" s="1" t="s">
        <v>209</v>
      </c>
      <c r="C1559" s="1" t="s">
        <v>39</v>
      </c>
      <c r="D1559" s="1" t="s">
        <v>20</v>
      </c>
      <c r="E1559" s="1" t="s">
        <v>40</v>
      </c>
      <c r="F1559" s="6">
        <v>1940848234.8</v>
      </c>
    </row>
    <row r="1560" spans="1:6" x14ac:dyDescent="0.15">
      <c r="A1560" t="str">
        <f t="shared" si="24"/>
        <v>MP-Raptor I - EGF SLP - CANADIAN PUBLIC=NET OPEN POSITION</v>
      </c>
      <c r="B1560" s="1" t="s">
        <v>210</v>
      </c>
      <c r="C1560" s="1" t="s">
        <v>39</v>
      </c>
      <c r="D1560" s="1" t="s">
        <v>20</v>
      </c>
      <c r="E1560" s="1" t="s">
        <v>40</v>
      </c>
      <c r="F1560" s="6">
        <v>45672015.810000002</v>
      </c>
    </row>
    <row r="1561" spans="1:6" x14ac:dyDescent="0.15">
      <c r="A1561" t="str">
        <f t="shared" si="24"/>
        <v>MP-Raptor I - EGF SLP - PRIVATE EQUITY PTRSHPS=NET OPEN POSITION</v>
      </c>
      <c r="B1561" s="1" t="s">
        <v>211</v>
      </c>
      <c r="C1561" s="1" t="s">
        <v>39</v>
      </c>
      <c r="D1561" s="1" t="s">
        <v>20</v>
      </c>
      <c r="E1561" s="1" t="s">
        <v>40</v>
      </c>
      <c r="F1561" s="6">
        <v>13736435</v>
      </c>
    </row>
    <row r="1562" spans="1:6" x14ac:dyDescent="0.15">
      <c r="A1562" t="str">
        <f t="shared" si="24"/>
        <v>MP-Raptor I - EGF SLP - US PUBLIC=NET OPEN POSITION</v>
      </c>
      <c r="B1562" s="1" t="s">
        <v>212</v>
      </c>
      <c r="C1562" s="1" t="s">
        <v>39</v>
      </c>
      <c r="D1562" s="1" t="s">
        <v>20</v>
      </c>
      <c r="E1562" s="1" t="s">
        <v>40</v>
      </c>
      <c r="F1562" s="6">
        <v>80252648.480000004</v>
      </c>
    </row>
    <row r="1563" spans="1:6" x14ac:dyDescent="0.15">
      <c r="A1563" t="str">
        <f t="shared" si="24"/>
        <v>MP-Raptor I - EGF SLP - US STRUCTURED CREDIT=NET OPEN POSITION</v>
      </c>
      <c r="B1563" s="1" t="s">
        <v>213</v>
      </c>
      <c r="C1563" s="1" t="s">
        <v>39</v>
      </c>
      <c r="D1563" s="1" t="s">
        <v>20</v>
      </c>
      <c r="E1563" s="1" t="s">
        <v>40</v>
      </c>
      <c r="F1563" s="6">
        <v>1417080</v>
      </c>
    </row>
    <row r="1564" spans="1:6" x14ac:dyDescent="0.15">
      <c r="A1564" t="str">
        <f t="shared" si="24"/>
        <v>MP-Raptor I - EGF SLP - WARRANTS PUBLIC=NET OPEN POSITION</v>
      </c>
      <c r="B1564" s="1" t="s">
        <v>214</v>
      </c>
      <c r="C1564" s="1" t="s">
        <v>39</v>
      </c>
      <c r="D1564" s="1" t="s">
        <v>20</v>
      </c>
      <c r="E1564" s="1" t="s">
        <v>40</v>
      </c>
      <c r="F1564" s="6">
        <v>1926041.82</v>
      </c>
    </row>
    <row r="1565" spans="1:6" x14ac:dyDescent="0.15">
      <c r="A1565" t="str">
        <f t="shared" si="24"/>
        <v>MP-Raptor I - PRIVATE EQUITY PTR=NET OPEN POSITION</v>
      </c>
      <c r="B1565" s="1" t="s">
        <v>215</v>
      </c>
      <c r="C1565" s="1" t="s">
        <v>39</v>
      </c>
      <c r="D1565" s="1" t="s">
        <v>20</v>
      </c>
      <c r="E1565" s="1" t="s">
        <v>40</v>
      </c>
      <c r="F1565" s="6">
        <v>338165657.29000002</v>
      </c>
    </row>
    <row r="1566" spans="1:6" x14ac:dyDescent="0.15">
      <c r="A1566" t="str">
        <f t="shared" si="24"/>
        <v>MP-Raptor I - STRUCTURED CREDIT - BOOK=NET OPEN POSITION</v>
      </c>
      <c r="B1566" s="1" t="s">
        <v>216</v>
      </c>
      <c r="C1566" s="1" t="s">
        <v>39</v>
      </c>
      <c r="D1566" s="1" t="s">
        <v>20</v>
      </c>
      <c r="E1566" s="1" t="s">
        <v>40</v>
      </c>
      <c r="F1566" s="6">
        <v>511216663.39999998</v>
      </c>
    </row>
    <row r="1567" spans="1:6" x14ac:dyDescent="0.15">
      <c r="A1567" t="str">
        <f t="shared" si="24"/>
        <v>MP-Raptor I - STRUCTURED CREDIT - BOOK RA=NET OPEN POSITION</v>
      </c>
      <c r="B1567" s="1" t="s">
        <v>217</v>
      </c>
      <c r="C1567" s="1" t="s">
        <v>39</v>
      </c>
      <c r="D1567" s="1" t="s">
        <v>20</v>
      </c>
      <c r="E1567" s="1" t="s">
        <v>40</v>
      </c>
      <c r="F1567" s="6">
        <v>109130655</v>
      </c>
    </row>
    <row r="1568" spans="1:6" x14ac:dyDescent="0.15">
      <c r="A1568" t="str">
        <f t="shared" si="24"/>
        <v>MP-Raptor I - STRUCTURED CREDIT - MTM=NET OPEN POSITION</v>
      </c>
      <c r="B1568" s="1" t="s">
        <v>218</v>
      </c>
      <c r="C1568" s="1" t="s">
        <v>39</v>
      </c>
      <c r="D1568" s="1" t="s">
        <v>20</v>
      </c>
      <c r="E1568" s="1" t="s">
        <v>40</v>
      </c>
      <c r="F1568" s="6">
        <v>44081248.18</v>
      </c>
    </row>
    <row r="1569" spans="1:6" x14ac:dyDescent="0.15">
      <c r="A1569" t="str">
        <f t="shared" si="24"/>
        <v>MP-Raptor I - US PRIVATE=NET OPEN POSITION</v>
      </c>
      <c r="B1569" s="1" t="s">
        <v>219</v>
      </c>
      <c r="C1569" s="1" t="s">
        <v>39</v>
      </c>
      <c r="D1569" s="1" t="s">
        <v>20</v>
      </c>
      <c r="E1569" s="1" t="s">
        <v>40</v>
      </c>
      <c r="F1569" s="6">
        <v>778682240</v>
      </c>
    </row>
    <row r="1570" spans="1:6" x14ac:dyDescent="0.15">
      <c r="A1570" t="str">
        <f t="shared" si="24"/>
        <v>MP-Raptor I - US PUBLIC=NET OPEN POSITION</v>
      </c>
      <c r="B1570" s="1" t="s">
        <v>220</v>
      </c>
      <c r="C1570" s="1" t="s">
        <v>39</v>
      </c>
      <c r="D1570" s="1" t="s">
        <v>20</v>
      </c>
      <c r="E1570" s="1" t="s">
        <v>40</v>
      </c>
      <c r="F1570" s="6">
        <v>1788252193.55</v>
      </c>
    </row>
    <row r="1571" spans="1:6" x14ac:dyDescent="0.15">
      <c r="A1571" t="str">
        <f t="shared" si="24"/>
        <v>MP-Raptor I - WARRANTS PRIVATE=NET OPEN POSITION</v>
      </c>
      <c r="B1571" s="1" t="s">
        <v>221</v>
      </c>
      <c r="C1571" s="1" t="s">
        <v>39</v>
      </c>
      <c r="D1571" s="1" t="s">
        <v>20</v>
      </c>
      <c r="E1571" s="1" t="s">
        <v>40</v>
      </c>
      <c r="F1571" s="6">
        <v>159720010</v>
      </c>
    </row>
    <row r="1572" spans="1:6" x14ac:dyDescent="0.15">
      <c r="A1572" t="str">
        <f t="shared" si="24"/>
        <v>MP-Raptor I - WARRANTS PUBLIC=NET OPEN POSITION</v>
      </c>
      <c r="B1572" s="1" t="s">
        <v>222</v>
      </c>
      <c r="C1572" s="1" t="s">
        <v>39</v>
      </c>
      <c r="D1572" s="1" t="s">
        <v>20</v>
      </c>
      <c r="E1572" s="1" t="s">
        <v>40</v>
      </c>
      <c r="F1572" s="6">
        <v>33670549.979999997</v>
      </c>
    </row>
    <row r="1573" spans="1:6" x14ac:dyDescent="0.15">
      <c r="A1573" t="str">
        <f t="shared" si="24"/>
        <v>NOX=NET OPEN POSITION</v>
      </c>
      <c r="B1573" s="1" t="s">
        <v>223</v>
      </c>
      <c r="C1573" s="1" t="s">
        <v>39</v>
      </c>
      <c r="D1573" s="1" t="s">
        <v>20</v>
      </c>
      <c r="E1573" s="1" t="s">
        <v>40</v>
      </c>
      <c r="F1573" s="6">
        <v>15209.92</v>
      </c>
    </row>
    <row r="1574" spans="1:6" x14ac:dyDescent="0.15">
      <c r="A1574" t="str">
        <f t="shared" si="24"/>
        <v>NOX-INV=NET OPEN POSITION</v>
      </c>
      <c r="B1574" s="1" t="s">
        <v>224</v>
      </c>
      <c r="C1574" s="1" t="s">
        <v>39</v>
      </c>
      <c r="D1574" s="1" t="s">
        <v>20</v>
      </c>
      <c r="E1574" s="1" t="s">
        <v>40</v>
      </c>
      <c r="F1574" s="6">
        <v>0</v>
      </c>
    </row>
    <row r="1575" spans="1:6" x14ac:dyDescent="0.15">
      <c r="A1575" t="str">
        <f t="shared" si="24"/>
        <v>PAPER=NET OPEN POSITION</v>
      </c>
      <c r="B1575" s="1" t="s">
        <v>231</v>
      </c>
      <c r="C1575" s="1" t="s">
        <v>39</v>
      </c>
      <c r="D1575" s="1" t="s">
        <v>20</v>
      </c>
      <c r="E1575" s="1" t="s">
        <v>40</v>
      </c>
      <c r="F1575" s="6">
        <v>3121830.21</v>
      </c>
    </row>
    <row r="1576" spans="1:6" x14ac:dyDescent="0.15">
      <c r="A1576" t="str">
        <f t="shared" si="24"/>
        <v>POWER=NET OPEN POSITION</v>
      </c>
      <c r="B1576" s="1" t="s">
        <v>232</v>
      </c>
      <c r="C1576" s="1" t="s">
        <v>39</v>
      </c>
      <c r="D1576" s="1" t="s">
        <v>20</v>
      </c>
      <c r="E1576" s="1" t="s">
        <v>40</v>
      </c>
      <c r="F1576" s="6">
        <v>47623351.560000002</v>
      </c>
    </row>
    <row r="1577" spans="1:6" x14ac:dyDescent="0.15">
      <c r="A1577" t="str">
        <f t="shared" si="24"/>
        <v>POWER EAST &amp; GENCO=NET OPEN POSITION</v>
      </c>
      <c r="B1577" s="1" t="s">
        <v>233</v>
      </c>
      <c r="C1577" s="1" t="s">
        <v>39</v>
      </c>
      <c r="D1577" s="1" t="s">
        <v>20</v>
      </c>
      <c r="E1577" s="1" t="s">
        <v>40</v>
      </c>
      <c r="F1577" s="6">
        <v>-231540383.93000001</v>
      </c>
    </row>
    <row r="1578" spans="1:6" x14ac:dyDescent="0.15">
      <c r="A1578" t="str">
        <f t="shared" si="24"/>
        <v>POWER GAS WEST=NET OPEN POSITION</v>
      </c>
      <c r="B1578" s="1" t="s">
        <v>234</v>
      </c>
      <c r="C1578" s="1" t="s">
        <v>39</v>
      </c>
      <c r="D1578" s="1" t="s">
        <v>20</v>
      </c>
      <c r="E1578" s="1" t="s">
        <v>40</v>
      </c>
      <c r="F1578" s="6">
        <v>-5.97</v>
      </c>
    </row>
    <row r="1579" spans="1:6" x14ac:dyDescent="0.15">
      <c r="A1579" t="str">
        <f t="shared" si="24"/>
        <v>POWER-GENCO=NET OPEN POSITION</v>
      </c>
      <c r="B1579" s="1" t="s">
        <v>236</v>
      </c>
      <c r="C1579" s="1" t="s">
        <v>39</v>
      </c>
      <c r="D1579" s="1" t="s">
        <v>20</v>
      </c>
      <c r="E1579" s="1" t="s">
        <v>40</v>
      </c>
      <c r="F1579" s="6">
        <v>899.46</v>
      </c>
    </row>
    <row r="1580" spans="1:6" x14ac:dyDescent="0.15">
      <c r="A1580" t="str">
        <f t="shared" si="24"/>
        <v>POWER-WEST=NET OPEN POSITION</v>
      </c>
      <c r="B1580" s="1" t="s">
        <v>237</v>
      </c>
      <c r="C1580" s="1" t="s">
        <v>39</v>
      </c>
      <c r="D1580" s="1" t="s">
        <v>20</v>
      </c>
      <c r="E1580" s="1" t="s">
        <v>40</v>
      </c>
      <c r="F1580" s="6">
        <v>279163735.50999999</v>
      </c>
    </row>
    <row r="1581" spans="1:6" x14ac:dyDescent="0.15">
      <c r="A1581" t="str">
        <f t="shared" si="24"/>
        <v>SO2=NET OPEN POSITION</v>
      </c>
      <c r="B1581" s="1" t="s">
        <v>238</v>
      </c>
      <c r="C1581" s="1" t="s">
        <v>39</v>
      </c>
      <c r="D1581" s="1" t="s">
        <v>20</v>
      </c>
      <c r="E1581" s="1" t="s">
        <v>40</v>
      </c>
      <c r="F1581" s="6">
        <v>-551540.52</v>
      </c>
    </row>
    <row r="1582" spans="1:6" x14ac:dyDescent="0.15">
      <c r="A1582" t="str">
        <f t="shared" si="24"/>
        <v>SO2-INV=NET OPEN POSITION</v>
      </c>
      <c r="B1582" s="1" t="s">
        <v>239</v>
      </c>
      <c r="C1582" s="1" t="s">
        <v>39</v>
      </c>
      <c r="D1582" s="1" t="s">
        <v>20</v>
      </c>
      <c r="E1582" s="1" t="s">
        <v>40</v>
      </c>
      <c r="F1582" s="6">
        <v>0</v>
      </c>
    </row>
    <row r="1583" spans="1:6" x14ac:dyDescent="0.15">
      <c r="A1583" t="str">
        <f t="shared" si="24"/>
        <v>SOFTCOMMODITIES=NET OPEN POSITION</v>
      </c>
      <c r="B1583" s="1" t="s">
        <v>240</v>
      </c>
      <c r="C1583" s="1" t="s">
        <v>39</v>
      </c>
      <c r="D1583" s="1" t="s">
        <v>20</v>
      </c>
      <c r="E1583" s="1" t="s">
        <v>40</v>
      </c>
      <c r="F1583" s="6">
        <v>225</v>
      </c>
    </row>
    <row r="1584" spans="1:6" x14ac:dyDescent="0.15">
      <c r="A1584" t="str">
        <f t="shared" si="24"/>
        <v>SOUTHERN CONE GAS=NET OPEN POSITION</v>
      </c>
      <c r="B1584" s="1" t="s">
        <v>242</v>
      </c>
      <c r="C1584" s="1" t="s">
        <v>39</v>
      </c>
      <c r="D1584" s="1" t="s">
        <v>20</v>
      </c>
      <c r="E1584" s="1" t="s">
        <v>40</v>
      </c>
      <c r="F1584" s="6">
        <v>527.66</v>
      </c>
    </row>
    <row r="1585" spans="1:6" x14ac:dyDescent="0.15">
      <c r="A1585" t="str">
        <f t="shared" si="24"/>
        <v>SOUTHERN CONE POWER=NET OPEN POSITION</v>
      </c>
      <c r="B1585" s="1" t="s">
        <v>243</v>
      </c>
      <c r="C1585" s="1" t="s">
        <v>39</v>
      </c>
      <c r="D1585" s="1" t="s">
        <v>20</v>
      </c>
      <c r="E1585" s="1" t="s">
        <v>40</v>
      </c>
      <c r="F1585" s="6">
        <v>-2.5499999999999998</v>
      </c>
    </row>
    <row r="1586" spans="1:6" x14ac:dyDescent="0.15">
      <c r="A1586" t="str">
        <f t="shared" si="24"/>
        <v>WEATHER=NET OPEN POSITION</v>
      </c>
      <c r="B1586" s="1" t="s">
        <v>246</v>
      </c>
      <c r="C1586" s="1" t="s">
        <v>39</v>
      </c>
      <c r="D1586" s="1" t="s">
        <v>20</v>
      </c>
      <c r="E1586" s="1" t="s">
        <v>40</v>
      </c>
      <c r="F1586" s="6">
        <v>-499054824.62</v>
      </c>
    </row>
    <row r="1587" spans="1:6" x14ac:dyDescent="0.15">
      <c r="A1587" t="str">
        <f t="shared" si="24"/>
        <v>CAPITAL-PORTFOLIO-ESB=NET OPEN POSITION</v>
      </c>
      <c r="B1587" s="1" t="s">
        <v>51</v>
      </c>
      <c r="C1587" s="1" t="s">
        <v>39</v>
      </c>
      <c r="D1587" s="1" t="s">
        <v>20</v>
      </c>
      <c r="E1587" s="1" t="s">
        <v>40</v>
      </c>
      <c r="F1587" s="6">
        <v>0</v>
      </c>
    </row>
    <row r="1588" spans="1:6" x14ac:dyDescent="0.15">
      <c r="A1588" t="str">
        <f t="shared" si="24"/>
        <v>CROSS COMM=NET OPEN POSITION</v>
      </c>
      <c r="B1588" s="1" t="s">
        <v>55</v>
      </c>
      <c r="C1588" s="1" t="s">
        <v>39</v>
      </c>
      <c r="D1588" s="1" t="s">
        <v>20</v>
      </c>
      <c r="E1588" s="1" t="s">
        <v>40</v>
      </c>
      <c r="F1588" s="6">
        <v>251.4</v>
      </c>
    </row>
    <row r="1589" spans="1:6" x14ac:dyDescent="0.15">
      <c r="A1589" t="str">
        <f t="shared" si="24"/>
        <v>EES=NET OPEN POSITION</v>
      </c>
      <c r="B1589" s="1" t="s">
        <v>62</v>
      </c>
      <c r="C1589" s="1" t="s">
        <v>39</v>
      </c>
      <c r="D1589" s="1" t="s">
        <v>20</v>
      </c>
      <c r="E1589" s="1" t="s">
        <v>40</v>
      </c>
      <c r="F1589" s="6">
        <v>-113781224.81999999</v>
      </c>
    </row>
    <row r="1590" spans="1:6" x14ac:dyDescent="0.15">
      <c r="A1590" t="str">
        <f t="shared" si="24"/>
        <v>EES PWR=NET OPEN POSITION</v>
      </c>
      <c r="B1590" s="1" t="s">
        <v>64</v>
      </c>
      <c r="C1590" s="1" t="s">
        <v>39</v>
      </c>
      <c r="D1590" s="1" t="s">
        <v>20</v>
      </c>
      <c r="E1590" s="1" t="s">
        <v>40</v>
      </c>
      <c r="F1590" s="6">
        <v>-113781189.61</v>
      </c>
    </row>
    <row r="1591" spans="1:6" x14ac:dyDescent="0.15">
      <c r="A1591" t="str">
        <f t="shared" si="24"/>
        <v>EMISSIONS=NET OPEN POSITION</v>
      </c>
      <c r="B1591" s="1" t="s">
        <v>67</v>
      </c>
      <c r="C1591" s="1" t="s">
        <v>39</v>
      </c>
      <c r="D1591" s="1" t="s">
        <v>20</v>
      </c>
      <c r="E1591" s="1" t="s">
        <v>40</v>
      </c>
      <c r="F1591" s="6">
        <v>-536330.6</v>
      </c>
    </row>
    <row r="1592" spans="1:6" x14ac:dyDescent="0.15">
      <c r="A1592" t="str">
        <f t="shared" si="24"/>
        <v>EUROPEAN TRADING=NET OPEN POSITION</v>
      </c>
      <c r="B1592" s="1" t="s">
        <v>250</v>
      </c>
      <c r="C1592" s="1" t="s">
        <v>39</v>
      </c>
      <c r="D1592" s="1" t="s">
        <v>20</v>
      </c>
      <c r="E1592" s="1" t="s">
        <v>40</v>
      </c>
      <c r="F1592" s="6">
        <v>-745427643.40999997</v>
      </c>
    </row>
    <row r="1593" spans="1:6" x14ac:dyDescent="0.15">
      <c r="A1593" t="str">
        <f t="shared" si="24"/>
        <v>GAS-CONSOL-ALL=NET OPEN POSITION</v>
      </c>
      <c r="B1593" s="1" t="s">
        <v>93</v>
      </c>
      <c r="C1593" s="1" t="s">
        <v>39</v>
      </c>
      <c r="D1593" s="1" t="s">
        <v>20</v>
      </c>
      <c r="E1593" s="1" t="s">
        <v>40</v>
      </c>
      <c r="F1593" s="6">
        <v>1240.25</v>
      </c>
    </row>
    <row r="1594" spans="1:6" x14ac:dyDescent="0.15">
      <c r="A1594" t="str">
        <f t="shared" si="24"/>
        <v>GAS-CONSOL-CAN=NET OPEN POSITION</v>
      </c>
      <c r="B1594" s="1" t="s">
        <v>94</v>
      </c>
      <c r="C1594" s="1" t="s">
        <v>39</v>
      </c>
      <c r="D1594" s="1" t="s">
        <v>20</v>
      </c>
      <c r="E1594" s="1" t="s">
        <v>40</v>
      </c>
      <c r="F1594" s="6">
        <v>-43.19</v>
      </c>
    </row>
    <row r="1595" spans="1:6" x14ac:dyDescent="0.15">
      <c r="A1595" t="str">
        <f t="shared" si="24"/>
        <v>GAS-CONSOL-US=NET OPEN POSITION</v>
      </c>
      <c r="B1595" s="1" t="s">
        <v>95</v>
      </c>
      <c r="C1595" s="1" t="s">
        <v>39</v>
      </c>
      <c r="D1595" s="1" t="s">
        <v>20</v>
      </c>
      <c r="E1595" s="1" t="s">
        <v>40</v>
      </c>
      <c r="F1595" s="6">
        <v>1283.44</v>
      </c>
    </row>
    <row r="1596" spans="1:6" x14ac:dyDescent="0.15">
      <c r="A1596" t="str">
        <f t="shared" si="24"/>
        <v>MP-CALME=NET OPEN POSITION</v>
      </c>
      <c r="B1596" s="1" t="s">
        <v>252</v>
      </c>
      <c r="C1596" s="1" t="s">
        <v>39</v>
      </c>
      <c r="D1596" s="1" t="s">
        <v>20</v>
      </c>
      <c r="E1596" s="1" t="s">
        <v>40</v>
      </c>
      <c r="F1596" s="6">
        <v>5737585000</v>
      </c>
    </row>
    <row r="1597" spans="1:6" x14ac:dyDescent="0.15">
      <c r="A1597" t="str">
        <f t="shared" si="24"/>
        <v>MP-EAP=NET OPEN POSITION</v>
      </c>
      <c r="B1597" s="1" t="s">
        <v>253</v>
      </c>
      <c r="C1597" s="1" t="s">
        <v>39</v>
      </c>
      <c r="D1597" s="1" t="s">
        <v>20</v>
      </c>
      <c r="E1597" s="1" t="s">
        <v>40</v>
      </c>
      <c r="F1597" s="6">
        <v>2146829000</v>
      </c>
    </row>
    <row r="1598" spans="1:6" x14ac:dyDescent="0.15">
      <c r="A1598" t="str">
        <f t="shared" si="24"/>
        <v>MP-EBS=NET OPEN POSITION</v>
      </c>
      <c r="B1598" s="1" t="s">
        <v>254</v>
      </c>
      <c r="C1598" s="1" t="s">
        <v>39</v>
      </c>
      <c r="D1598" s="1" t="s">
        <v>20</v>
      </c>
      <c r="E1598" s="1" t="s">
        <v>40</v>
      </c>
      <c r="F1598" s="6">
        <v>1738904009.9100001</v>
      </c>
    </row>
    <row r="1599" spans="1:6" x14ac:dyDescent="0.15">
      <c r="A1599" t="str">
        <f t="shared" si="24"/>
        <v>MP-ECM=NET OPEN POSITION</v>
      </c>
      <c r="B1599" s="1" t="s">
        <v>255</v>
      </c>
      <c r="C1599" s="1" t="s">
        <v>39</v>
      </c>
      <c r="D1599" s="1" t="s">
        <v>20</v>
      </c>
      <c r="E1599" s="1" t="s">
        <v>40</v>
      </c>
      <c r="F1599" s="6">
        <v>3582009606.3000002</v>
      </c>
    </row>
    <row r="1600" spans="1:6" x14ac:dyDescent="0.15">
      <c r="A1600" t="str">
        <f t="shared" si="24"/>
        <v>MP-EI=NET OPEN POSITION</v>
      </c>
      <c r="B1600" s="1" t="s">
        <v>256</v>
      </c>
      <c r="C1600" s="1" t="s">
        <v>39</v>
      </c>
      <c r="D1600" s="1" t="s">
        <v>20</v>
      </c>
      <c r="E1600" s="1" t="s">
        <v>40</v>
      </c>
      <c r="F1600" s="6">
        <v>0</v>
      </c>
    </row>
    <row r="1601" spans="1:6" x14ac:dyDescent="0.15">
      <c r="A1601" t="str">
        <f t="shared" si="24"/>
        <v>MP-ENA=NET OPEN POSITION</v>
      </c>
      <c r="B1601" s="1" t="s">
        <v>179</v>
      </c>
      <c r="C1601" s="1" t="s">
        <v>39</v>
      </c>
      <c r="D1601" s="1" t="s">
        <v>20</v>
      </c>
      <c r="E1601" s="1" t="s">
        <v>40</v>
      </c>
      <c r="F1601" s="6">
        <v>26736045337.91</v>
      </c>
    </row>
    <row r="1602" spans="1:6" x14ac:dyDescent="0.15">
      <c r="A1602" t="str">
        <f t="shared" si="24"/>
        <v>MP-ENA-INTL=NET OPEN POSITION</v>
      </c>
      <c r="B1602" s="1" t="s">
        <v>257</v>
      </c>
      <c r="C1602" s="1" t="s">
        <v>39</v>
      </c>
      <c r="D1602" s="1" t="s">
        <v>20</v>
      </c>
      <c r="E1602" s="1" t="s">
        <v>40</v>
      </c>
      <c r="F1602" s="6">
        <v>22800000</v>
      </c>
    </row>
    <row r="1603" spans="1:6" x14ac:dyDescent="0.15">
      <c r="A1603" t="str">
        <f t="shared" ref="A1603:A1666" si="25">B1603&amp;"="&amp;E1603</f>
        <v>MP-ENRONCORP=NET OPEN POSITION</v>
      </c>
      <c r="B1603" s="1" t="s">
        <v>198</v>
      </c>
      <c r="C1603" s="1" t="s">
        <v>39</v>
      </c>
      <c r="D1603" s="1" t="s">
        <v>20</v>
      </c>
      <c r="E1603" s="1" t="s">
        <v>40</v>
      </c>
      <c r="F1603" s="6">
        <v>651132533.14999998</v>
      </c>
    </row>
    <row r="1604" spans="1:6" x14ac:dyDescent="0.15">
      <c r="A1604" t="str">
        <f t="shared" si="25"/>
        <v>MP-ENW=NET OPEN POSITION</v>
      </c>
      <c r="B1604" s="1" t="s">
        <v>258</v>
      </c>
      <c r="C1604" s="1" t="s">
        <v>39</v>
      </c>
      <c r="D1604" s="1" t="s">
        <v>20</v>
      </c>
      <c r="E1604" s="1" t="s">
        <v>40</v>
      </c>
      <c r="F1604" s="6">
        <v>178946532</v>
      </c>
    </row>
    <row r="1605" spans="1:6" x14ac:dyDescent="0.15">
      <c r="A1605" t="str">
        <f t="shared" si="25"/>
        <v>MP-EUR=NET OPEN POSITION</v>
      </c>
      <c r="B1605" s="1" t="s">
        <v>259</v>
      </c>
      <c r="C1605" s="1" t="s">
        <v>39</v>
      </c>
      <c r="D1605" s="1" t="s">
        <v>20</v>
      </c>
      <c r="E1605" s="1" t="s">
        <v>40</v>
      </c>
      <c r="F1605" s="6">
        <v>1475478811.5699999</v>
      </c>
    </row>
    <row r="1606" spans="1:6" x14ac:dyDescent="0.15">
      <c r="A1606" t="str">
        <f t="shared" si="25"/>
        <v>POWER=NET OPEN POSITION</v>
      </c>
      <c r="B1606" s="1" t="s">
        <v>232</v>
      </c>
      <c r="C1606" s="1" t="s">
        <v>39</v>
      </c>
      <c r="D1606" s="1" t="s">
        <v>20</v>
      </c>
      <c r="E1606" s="1" t="s">
        <v>40</v>
      </c>
      <c r="F1606" s="6">
        <v>279164634.97000003</v>
      </c>
    </row>
    <row r="1607" spans="1:6" x14ac:dyDescent="0.15">
      <c r="A1607" t="str">
        <f t="shared" si="25"/>
        <v>POWER EAST &amp; GENCO=NET OPEN POSITION</v>
      </c>
      <c r="B1607" s="1" t="s">
        <v>233</v>
      </c>
      <c r="C1607" s="1" t="s">
        <v>39</v>
      </c>
      <c r="D1607" s="1" t="s">
        <v>20</v>
      </c>
      <c r="E1607" s="1" t="s">
        <v>40</v>
      </c>
      <c r="F1607" s="6">
        <v>899.46</v>
      </c>
    </row>
    <row r="1608" spans="1:6" x14ac:dyDescent="0.15">
      <c r="A1608" t="str">
        <f t="shared" si="25"/>
        <v>SOUTHERN CONE POWER=NET OPEN POSITION</v>
      </c>
      <c r="B1608" s="1" t="s">
        <v>243</v>
      </c>
      <c r="C1608" s="1" t="s">
        <v>39</v>
      </c>
      <c r="D1608" s="1" t="s">
        <v>20</v>
      </c>
      <c r="E1608" s="1" t="s">
        <v>40</v>
      </c>
      <c r="F1608" s="6">
        <v>-2.63</v>
      </c>
    </row>
    <row r="1609" spans="1:6" x14ac:dyDescent="0.15">
      <c r="A1609" t="str">
        <f t="shared" si="25"/>
        <v>AUSTRALIA=NET OPEN POSITION LIMIT</v>
      </c>
      <c r="B1609" s="1" t="s">
        <v>41</v>
      </c>
      <c r="C1609" s="1" t="s">
        <v>39</v>
      </c>
      <c r="D1609" s="1" t="s">
        <v>20</v>
      </c>
      <c r="E1609" s="1" t="s">
        <v>45</v>
      </c>
      <c r="F1609" s="6">
        <v>60000000</v>
      </c>
    </row>
    <row r="1610" spans="1:6" x14ac:dyDescent="0.15">
      <c r="A1610" t="str">
        <f t="shared" si="25"/>
        <v>COAL=NET OPEN POSITION LIMIT</v>
      </c>
      <c r="B1610" s="1" t="s">
        <v>53</v>
      </c>
      <c r="C1610" s="1" t="s">
        <v>39</v>
      </c>
      <c r="D1610" s="1" t="s">
        <v>20</v>
      </c>
      <c r="E1610" s="1" t="s">
        <v>45</v>
      </c>
      <c r="F1610" s="6">
        <v>300000000</v>
      </c>
    </row>
    <row r="1611" spans="1:6" x14ac:dyDescent="0.15">
      <c r="A1611" t="str">
        <f t="shared" si="25"/>
        <v>DEBTTRADING=NET OPEN POSITION LIMIT</v>
      </c>
      <c r="B1611" s="1" t="s">
        <v>59</v>
      </c>
      <c r="C1611" s="1" t="s">
        <v>39</v>
      </c>
      <c r="D1611" s="1" t="s">
        <v>20</v>
      </c>
      <c r="E1611" s="1" t="s">
        <v>45</v>
      </c>
      <c r="F1611" s="6">
        <v>5000000000</v>
      </c>
    </row>
    <row r="1612" spans="1:6" x14ac:dyDescent="0.15">
      <c r="A1612" t="str">
        <f t="shared" si="25"/>
        <v>EBS-ADVERTISING=NET OPEN POSITION LIMIT</v>
      </c>
      <c r="B1612" s="1" t="s">
        <v>60</v>
      </c>
      <c r="C1612" s="1" t="s">
        <v>39</v>
      </c>
      <c r="D1612" s="1" t="s">
        <v>20</v>
      </c>
      <c r="E1612" s="1" t="s">
        <v>45</v>
      </c>
      <c r="F1612" s="6">
        <v>15640</v>
      </c>
    </row>
    <row r="1613" spans="1:6" x14ac:dyDescent="0.15">
      <c r="A1613" t="str">
        <f t="shared" si="25"/>
        <v>EMISSIONS=NET OPEN POSITION LIMIT</v>
      </c>
      <c r="B1613" s="1" t="s">
        <v>67</v>
      </c>
      <c r="C1613" s="1" t="s">
        <v>39</v>
      </c>
      <c r="D1613" s="1" t="s">
        <v>20</v>
      </c>
      <c r="E1613" s="1" t="s">
        <v>45</v>
      </c>
      <c r="F1613" s="6">
        <v>20000000</v>
      </c>
    </row>
    <row r="1614" spans="1:6" x14ac:dyDescent="0.15">
      <c r="A1614" t="str">
        <f t="shared" si="25"/>
        <v>EQUITYTRADING=NET OPEN POSITION LIMIT</v>
      </c>
      <c r="B1614" s="1" t="s">
        <v>73</v>
      </c>
      <c r="C1614" s="1" t="s">
        <v>39</v>
      </c>
      <c r="D1614" s="1" t="s">
        <v>20</v>
      </c>
      <c r="E1614" s="1" t="s">
        <v>45</v>
      </c>
      <c r="F1614" s="6">
        <v>2000000000</v>
      </c>
    </row>
    <row r="1615" spans="1:6" x14ac:dyDescent="0.15">
      <c r="A1615" t="str">
        <f t="shared" si="25"/>
        <v>EUR-ENRONMETALS=NET OPEN POSITION LIMIT</v>
      </c>
      <c r="B1615" s="1" t="s">
        <v>78</v>
      </c>
      <c r="C1615" s="1" t="s">
        <v>39</v>
      </c>
      <c r="D1615" s="1" t="s">
        <v>20</v>
      </c>
      <c r="E1615" s="1" t="s">
        <v>45</v>
      </c>
      <c r="F1615" s="6">
        <v>7500000</v>
      </c>
    </row>
    <row r="1616" spans="1:6" x14ac:dyDescent="0.15">
      <c r="A1616" t="str">
        <f t="shared" si="25"/>
        <v>EUROTRAD-CONT POWER=NET OPEN POSITION LIMIT</v>
      </c>
      <c r="B1616" s="1" t="s">
        <v>83</v>
      </c>
      <c r="C1616" s="1" t="s">
        <v>39</v>
      </c>
      <c r="D1616" s="1" t="s">
        <v>20</v>
      </c>
      <c r="E1616" s="1" t="s">
        <v>45</v>
      </c>
      <c r="F1616" s="6">
        <v>300000000</v>
      </c>
    </row>
    <row r="1617" spans="1:6" x14ac:dyDescent="0.15">
      <c r="A1617" t="str">
        <f t="shared" si="25"/>
        <v>EUROTRAD-ENRON CREDIT=NET OPEN POSITION LIMIT</v>
      </c>
      <c r="B1617" s="1" t="s">
        <v>84</v>
      </c>
      <c r="C1617" s="1" t="s">
        <v>39</v>
      </c>
      <c r="D1617" s="1" t="s">
        <v>20</v>
      </c>
      <c r="E1617" s="1" t="s">
        <v>45</v>
      </c>
      <c r="F1617" s="6">
        <v>2000000000</v>
      </c>
    </row>
    <row r="1618" spans="1:6" x14ac:dyDescent="0.15">
      <c r="A1618" t="str">
        <f t="shared" si="25"/>
        <v>EUROTRAD-NOR POWER=NET OPEN POSITION LIMIT</v>
      </c>
      <c r="B1618" s="1" t="s">
        <v>85</v>
      </c>
      <c r="C1618" s="1" t="s">
        <v>39</v>
      </c>
      <c r="D1618" s="1" t="s">
        <v>20</v>
      </c>
      <c r="E1618" s="1" t="s">
        <v>45</v>
      </c>
      <c r="F1618" s="6">
        <v>400000000</v>
      </c>
    </row>
    <row r="1619" spans="1:6" x14ac:dyDescent="0.15">
      <c r="A1619" t="str">
        <f t="shared" si="25"/>
        <v>EUROTRAD-UK GAS=NET OPEN POSITION LIMIT</v>
      </c>
      <c r="B1619" s="1" t="s">
        <v>87</v>
      </c>
      <c r="C1619" s="1" t="s">
        <v>39</v>
      </c>
      <c r="D1619" s="1" t="s">
        <v>20</v>
      </c>
      <c r="E1619" s="1" t="s">
        <v>45</v>
      </c>
      <c r="F1619" s="6">
        <v>5200</v>
      </c>
    </row>
    <row r="1620" spans="1:6" x14ac:dyDescent="0.15">
      <c r="A1620" t="str">
        <f t="shared" si="25"/>
        <v>EUROTRAD-UK POWER=NET OPEN POSITION LIMIT</v>
      </c>
      <c r="B1620" s="1" t="s">
        <v>88</v>
      </c>
      <c r="C1620" s="1" t="s">
        <v>39</v>
      </c>
      <c r="D1620" s="1" t="s">
        <v>20</v>
      </c>
      <c r="E1620" s="1" t="s">
        <v>45</v>
      </c>
      <c r="F1620" s="6">
        <v>1538500000</v>
      </c>
    </row>
    <row r="1621" spans="1:6" x14ac:dyDescent="0.15">
      <c r="A1621" t="str">
        <f t="shared" si="25"/>
        <v>FX=NET OPEN POSITION LIMIT</v>
      </c>
      <c r="B1621" s="1" t="s">
        <v>90</v>
      </c>
      <c r="C1621" s="1" t="s">
        <v>39</v>
      </c>
      <c r="D1621" s="1" t="s">
        <v>20</v>
      </c>
      <c r="E1621" s="1" t="s">
        <v>45</v>
      </c>
      <c r="F1621" s="6">
        <v>1800000000</v>
      </c>
    </row>
    <row r="1622" spans="1:6" x14ac:dyDescent="0.15">
      <c r="A1622" t="str">
        <f t="shared" si="25"/>
        <v>FX-IR TRADING=NET OPEN POSITION LIMIT</v>
      </c>
      <c r="B1622" s="1" t="s">
        <v>91</v>
      </c>
      <c r="C1622" s="1" t="s">
        <v>39</v>
      </c>
      <c r="D1622" s="1" t="s">
        <v>20</v>
      </c>
      <c r="E1622" s="1" t="s">
        <v>45</v>
      </c>
      <c r="F1622" s="6">
        <v>200000000</v>
      </c>
    </row>
    <row r="1623" spans="1:6" x14ac:dyDescent="0.15">
      <c r="A1623" t="str">
        <f t="shared" si="25"/>
        <v>FX/INT RATE TRADING=NET OPEN POSITION LIMIT</v>
      </c>
      <c r="B1623" s="1" t="s">
        <v>92</v>
      </c>
      <c r="C1623" s="1" t="s">
        <v>39</v>
      </c>
      <c r="D1623" s="1" t="s">
        <v>20</v>
      </c>
      <c r="E1623" s="1" t="s">
        <v>45</v>
      </c>
      <c r="F1623" s="6">
        <v>1800000000</v>
      </c>
    </row>
    <row r="1624" spans="1:6" x14ac:dyDescent="0.15">
      <c r="A1624" t="str">
        <f t="shared" si="25"/>
        <v>GAS-CONSOL-ALL=NET OPEN POSITION LIMIT</v>
      </c>
      <c r="B1624" s="1" t="s">
        <v>93</v>
      </c>
      <c r="C1624" s="1" t="s">
        <v>39</v>
      </c>
      <c r="D1624" s="1" t="s">
        <v>20</v>
      </c>
      <c r="E1624" s="1" t="s">
        <v>45</v>
      </c>
      <c r="F1624" s="6">
        <v>6000</v>
      </c>
    </row>
    <row r="1625" spans="1:6" x14ac:dyDescent="0.15">
      <c r="A1625" t="str">
        <f t="shared" si="25"/>
        <v>GLOBAL PRODUCTS=NET OPEN POSITION LIMIT</v>
      </c>
      <c r="B1625" s="1" t="s">
        <v>142</v>
      </c>
      <c r="C1625" s="1" t="s">
        <v>39</v>
      </c>
      <c r="D1625" s="1" t="s">
        <v>20</v>
      </c>
      <c r="E1625" s="1" t="s">
        <v>45</v>
      </c>
      <c r="F1625" s="6">
        <v>212500000</v>
      </c>
    </row>
    <row r="1626" spans="1:6" x14ac:dyDescent="0.15">
      <c r="A1626" t="str">
        <f t="shared" si="25"/>
        <v>GP-TOTAL=NET OPEN POSITION LIMIT</v>
      </c>
      <c r="B1626" s="1" t="s">
        <v>149</v>
      </c>
      <c r="C1626" s="1" t="s">
        <v>39</v>
      </c>
      <c r="D1626" s="1" t="s">
        <v>20</v>
      </c>
      <c r="E1626" s="1" t="s">
        <v>45</v>
      </c>
      <c r="F1626" s="6">
        <v>200000000</v>
      </c>
    </row>
    <row r="1627" spans="1:6" x14ac:dyDescent="0.15">
      <c r="A1627" t="str">
        <f t="shared" si="25"/>
        <v>GRAINS=NET OPEN POSITION LIMIT</v>
      </c>
      <c r="B1627" s="1" t="s">
        <v>150</v>
      </c>
      <c r="C1627" s="1" t="s">
        <v>39</v>
      </c>
      <c r="D1627" s="1" t="s">
        <v>20</v>
      </c>
      <c r="E1627" s="1" t="s">
        <v>45</v>
      </c>
      <c r="F1627" s="6">
        <v>20000</v>
      </c>
    </row>
    <row r="1628" spans="1:6" x14ac:dyDescent="0.15">
      <c r="A1628" t="str">
        <f t="shared" si="25"/>
        <v>IR=NET OPEN POSITION LIMIT</v>
      </c>
      <c r="B1628" s="1" t="s">
        <v>151</v>
      </c>
      <c r="C1628" s="1" t="s">
        <v>39</v>
      </c>
      <c r="D1628" s="1" t="s">
        <v>20</v>
      </c>
      <c r="E1628" s="1" t="s">
        <v>45</v>
      </c>
      <c r="F1628" s="6">
        <v>2000000000</v>
      </c>
    </row>
    <row r="1629" spans="1:6" x14ac:dyDescent="0.15">
      <c r="A1629" t="str">
        <f t="shared" si="25"/>
        <v>LUMBER=NET OPEN POSITION LIMIT</v>
      </c>
      <c r="B1629" s="1" t="s">
        <v>152</v>
      </c>
      <c r="C1629" s="1" t="s">
        <v>39</v>
      </c>
      <c r="D1629" s="1" t="s">
        <v>20</v>
      </c>
      <c r="E1629" s="1" t="s">
        <v>45</v>
      </c>
      <c r="F1629" s="6">
        <v>440000</v>
      </c>
    </row>
    <row r="1630" spans="1:6" x14ac:dyDescent="0.15">
      <c r="A1630" t="str">
        <f t="shared" si="25"/>
        <v>MEATS=NET OPEN POSITION LIMIT</v>
      </c>
      <c r="B1630" s="1" t="s">
        <v>153</v>
      </c>
      <c r="C1630" s="1" t="s">
        <v>39</v>
      </c>
      <c r="D1630" s="1" t="s">
        <v>20</v>
      </c>
      <c r="E1630" s="1" t="s">
        <v>45</v>
      </c>
      <c r="F1630" s="6">
        <v>19000</v>
      </c>
    </row>
    <row r="1631" spans="1:6" x14ac:dyDescent="0.15">
      <c r="A1631" t="str">
        <f t="shared" si="25"/>
        <v>PAPER=NET OPEN POSITION LIMIT</v>
      </c>
      <c r="B1631" s="1" t="s">
        <v>231</v>
      </c>
      <c r="C1631" s="1" t="s">
        <v>39</v>
      </c>
      <c r="D1631" s="1" t="s">
        <v>20</v>
      </c>
      <c r="E1631" s="1" t="s">
        <v>45</v>
      </c>
      <c r="F1631" s="6">
        <v>6000000</v>
      </c>
    </row>
    <row r="1632" spans="1:6" x14ac:dyDescent="0.15">
      <c r="A1632" t="str">
        <f t="shared" si="25"/>
        <v>POWER=NET OPEN POSITION LIMIT</v>
      </c>
      <c r="B1632" s="1" t="s">
        <v>232</v>
      </c>
      <c r="C1632" s="1" t="s">
        <v>39</v>
      </c>
      <c r="D1632" s="1" t="s">
        <v>20</v>
      </c>
      <c r="E1632" s="1" t="s">
        <v>45</v>
      </c>
      <c r="F1632" s="6">
        <v>360000000</v>
      </c>
    </row>
    <row r="1633" spans="1:6" x14ac:dyDescent="0.15">
      <c r="A1633" t="str">
        <f t="shared" si="25"/>
        <v>SOFTCOMMODITIES=NET OPEN POSITION LIMIT</v>
      </c>
      <c r="B1633" s="1" t="s">
        <v>240</v>
      </c>
      <c r="C1633" s="1" t="s">
        <v>39</v>
      </c>
      <c r="D1633" s="1" t="s">
        <v>20</v>
      </c>
      <c r="E1633" s="1" t="s">
        <v>45</v>
      </c>
      <c r="F1633" s="6">
        <v>40000</v>
      </c>
    </row>
    <row r="1634" spans="1:6" x14ac:dyDescent="0.15">
      <c r="A1634" t="str">
        <f t="shared" si="25"/>
        <v>SOUTHERN CONE GAS=NET OPEN POSITION LIMIT</v>
      </c>
      <c r="B1634" s="1" t="s">
        <v>242</v>
      </c>
      <c r="C1634" s="1" t="s">
        <v>39</v>
      </c>
      <c r="D1634" s="1" t="s">
        <v>20</v>
      </c>
      <c r="E1634" s="1" t="s">
        <v>45</v>
      </c>
      <c r="F1634" s="6">
        <v>700</v>
      </c>
    </row>
    <row r="1635" spans="1:6" x14ac:dyDescent="0.15">
      <c r="A1635" t="str">
        <f t="shared" si="25"/>
        <v>SOUTHERN CONE POWER=NET OPEN POSITION LIMIT</v>
      </c>
      <c r="B1635" s="1" t="s">
        <v>243</v>
      </c>
      <c r="C1635" s="1" t="s">
        <v>39</v>
      </c>
      <c r="D1635" s="1" t="s">
        <v>20</v>
      </c>
      <c r="E1635" s="1" t="s">
        <v>45</v>
      </c>
      <c r="F1635" s="6">
        <v>60000000</v>
      </c>
    </row>
    <row r="1636" spans="1:6" x14ac:dyDescent="0.15">
      <c r="A1636" t="str">
        <f t="shared" si="25"/>
        <v>WEATHER=NET OPEN POSITION LIMIT</v>
      </c>
      <c r="B1636" s="1" t="s">
        <v>246</v>
      </c>
      <c r="C1636" s="1" t="s">
        <v>39</v>
      </c>
      <c r="D1636" s="1" t="s">
        <v>20</v>
      </c>
      <c r="E1636" s="1" t="s">
        <v>45</v>
      </c>
      <c r="F1636" s="6">
        <v>2000000000</v>
      </c>
    </row>
    <row r="1637" spans="1:6" x14ac:dyDescent="0.15">
      <c r="A1637" t="str">
        <f t="shared" si="25"/>
        <v>EUROPEAN TRADING=NET OPEN POSITION LIMIT</v>
      </c>
      <c r="B1637" s="1" t="s">
        <v>250</v>
      </c>
      <c r="C1637" s="1" t="s">
        <v>39</v>
      </c>
      <c r="D1637" s="1" t="s">
        <v>20</v>
      </c>
      <c r="E1637" s="1" t="s">
        <v>45</v>
      </c>
      <c r="F1637" s="6">
        <v>2238505200</v>
      </c>
    </row>
    <row r="1638" spans="1:6" x14ac:dyDescent="0.15">
      <c r="A1638" t="str">
        <f t="shared" si="25"/>
        <v>GLOBAL PRODUCTS=NET OPEN POSITION LIMIT</v>
      </c>
      <c r="B1638" s="1" t="s">
        <v>142</v>
      </c>
      <c r="C1638" s="1" t="s">
        <v>39</v>
      </c>
      <c r="D1638" s="1" t="s">
        <v>20</v>
      </c>
      <c r="E1638" s="1" t="s">
        <v>45</v>
      </c>
      <c r="F1638" s="6">
        <v>200000000</v>
      </c>
    </row>
    <row r="1639" spans="1:6" x14ac:dyDescent="0.15">
      <c r="A1639" t="str">
        <f t="shared" si="25"/>
        <v>GAS-EXEC-SPEC=OMICRON P&amp;L</v>
      </c>
      <c r="B1639" s="1" t="s">
        <v>96</v>
      </c>
      <c r="C1639" s="1" t="s">
        <v>19</v>
      </c>
      <c r="D1639" s="1" t="s">
        <v>20</v>
      </c>
      <c r="E1639" s="1" t="s">
        <v>100</v>
      </c>
      <c r="F1639" s="6">
        <v>0</v>
      </c>
    </row>
    <row r="1640" spans="1:6" x14ac:dyDescent="0.15">
      <c r="A1640" t="str">
        <f t="shared" si="25"/>
        <v>GAS-FIRM-CANADA=OMICRON P&amp;L</v>
      </c>
      <c r="B1640" s="1" t="s">
        <v>106</v>
      </c>
      <c r="C1640" s="1" t="s">
        <v>19</v>
      </c>
      <c r="D1640" s="1" t="s">
        <v>20</v>
      </c>
      <c r="E1640" s="1" t="s">
        <v>100</v>
      </c>
      <c r="F1640" s="6">
        <v>0</v>
      </c>
    </row>
    <row r="1641" spans="1:6" x14ac:dyDescent="0.15">
      <c r="A1641" t="str">
        <f t="shared" si="25"/>
        <v>GAS-FIRM-CENT=OMICRON P&amp;L</v>
      </c>
      <c r="B1641" s="1" t="s">
        <v>107</v>
      </c>
      <c r="C1641" s="1" t="s">
        <v>19</v>
      </c>
      <c r="D1641" s="1" t="s">
        <v>20</v>
      </c>
      <c r="E1641" s="1" t="s">
        <v>100</v>
      </c>
      <c r="F1641" s="6">
        <v>0</v>
      </c>
    </row>
    <row r="1642" spans="1:6" x14ac:dyDescent="0.15">
      <c r="A1642" t="str">
        <f t="shared" si="25"/>
        <v>GAS-FIRM-DENVER=OMICRON P&amp;L</v>
      </c>
      <c r="B1642" s="1" t="s">
        <v>108</v>
      </c>
      <c r="C1642" s="1" t="s">
        <v>19</v>
      </c>
      <c r="D1642" s="1" t="s">
        <v>20</v>
      </c>
      <c r="E1642" s="1" t="s">
        <v>100</v>
      </c>
      <c r="F1642" s="6">
        <v>0</v>
      </c>
    </row>
    <row r="1643" spans="1:6" x14ac:dyDescent="0.15">
      <c r="A1643" t="str">
        <f t="shared" si="25"/>
        <v>GAS-FIRM-EAST=OMICRON P&amp;L</v>
      </c>
      <c r="B1643" s="1" t="s">
        <v>109</v>
      </c>
      <c r="C1643" s="1" t="s">
        <v>19</v>
      </c>
      <c r="D1643" s="1" t="s">
        <v>20</v>
      </c>
      <c r="E1643" s="1" t="s">
        <v>100</v>
      </c>
      <c r="F1643" s="6">
        <v>0</v>
      </c>
    </row>
    <row r="1644" spans="1:6" x14ac:dyDescent="0.15">
      <c r="A1644" t="str">
        <f t="shared" si="25"/>
        <v>GAS-FIRM-GD-OPTION=OMICRON P&amp;L</v>
      </c>
      <c r="B1644" s="1" t="s">
        <v>110</v>
      </c>
      <c r="C1644" s="1" t="s">
        <v>19</v>
      </c>
      <c r="D1644" s="1" t="s">
        <v>20</v>
      </c>
      <c r="E1644" s="1" t="s">
        <v>100</v>
      </c>
      <c r="F1644" s="6">
        <v>0</v>
      </c>
    </row>
    <row r="1645" spans="1:6" x14ac:dyDescent="0.15">
      <c r="A1645" t="str">
        <f t="shared" si="25"/>
        <v>GAS-FIRM-NWEST=OMICRON P&amp;L</v>
      </c>
      <c r="B1645" s="1" t="s">
        <v>111</v>
      </c>
      <c r="C1645" s="1" t="s">
        <v>19</v>
      </c>
      <c r="D1645" s="1" t="s">
        <v>20</v>
      </c>
      <c r="E1645" s="1" t="s">
        <v>100</v>
      </c>
      <c r="F1645" s="6">
        <v>0</v>
      </c>
    </row>
    <row r="1646" spans="1:6" x14ac:dyDescent="0.15">
      <c r="A1646" t="str">
        <f t="shared" si="25"/>
        <v>GAS-FIRM-NY=OMICRON P&amp;L</v>
      </c>
      <c r="B1646" s="1" t="s">
        <v>112</v>
      </c>
      <c r="C1646" s="1" t="s">
        <v>19</v>
      </c>
      <c r="D1646" s="1" t="s">
        <v>20</v>
      </c>
      <c r="E1646" s="1" t="s">
        <v>100</v>
      </c>
      <c r="F1646" s="6">
        <v>0</v>
      </c>
    </row>
    <row r="1647" spans="1:6" x14ac:dyDescent="0.15">
      <c r="A1647" t="str">
        <f t="shared" si="25"/>
        <v>GAS-FIRM-TECH=OMICRON P&amp;L</v>
      </c>
      <c r="B1647" s="1" t="s">
        <v>113</v>
      </c>
      <c r="C1647" s="1" t="s">
        <v>19</v>
      </c>
      <c r="D1647" s="1" t="s">
        <v>20</v>
      </c>
      <c r="E1647" s="1" t="s">
        <v>100</v>
      </c>
      <c r="F1647" s="6">
        <v>0</v>
      </c>
    </row>
    <row r="1648" spans="1:6" x14ac:dyDescent="0.15">
      <c r="A1648" t="str">
        <f t="shared" si="25"/>
        <v>GAS-FIRM-TX-MCL=OMICRON P&amp;L</v>
      </c>
      <c r="B1648" s="1" t="s">
        <v>114</v>
      </c>
      <c r="C1648" s="1" t="s">
        <v>19</v>
      </c>
      <c r="D1648" s="1" t="s">
        <v>20</v>
      </c>
      <c r="E1648" s="1" t="s">
        <v>100</v>
      </c>
      <c r="F1648" s="6">
        <v>0</v>
      </c>
    </row>
    <row r="1649" spans="1:6" x14ac:dyDescent="0.15">
      <c r="A1649" t="str">
        <f t="shared" si="25"/>
        <v>GAS-FIRM-TX-RIC=OMICRON P&amp;L</v>
      </c>
      <c r="B1649" s="1" t="s">
        <v>115</v>
      </c>
      <c r="C1649" s="1" t="s">
        <v>19</v>
      </c>
      <c r="D1649" s="1" t="s">
        <v>20</v>
      </c>
      <c r="E1649" s="1" t="s">
        <v>100</v>
      </c>
      <c r="F1649" s="6">
        <v>0</v>
      </c>
    </row>
    <row r="1650" spans="1:6" x14ac:dyDescent="0.15">
      <c r="A1650" t="str">
        <f t="shared" si="25"/>
        <v>GAS-FIRM-WEST=OMICRON P&amp;L</v>
      </c>
      <c r="B1650" s="1" t="s">
        <v>116</v>
      </c>
      <c r="C1650" s="1" t="s">
        <v>19</v>
      </c>
      <c r="D1650" s="1" t="s">
        <v>20</v>
      </c>
      <c r="E1650" s="1" t="s">
        <v>100</v>
      </c>
      <c r="F1650" s="6">
        <v>0</v>
      </c>
    </row>
    <row r="1651" spans="1:6" x14ac:dyDescent="0.15">
      <c r="A1651" t="str">
        <f t="shared" si="25"/>
        <v>GAS-GAS-EXEC=OMICRON P&amp;L</v>
      </c>
      <c r="B1651" s="1" t="s">
        <v>117</v>
      </c>
      <c r="C1651" s="1" t="s">
        <v>19</v>
      </c>
      <c r="D1651" s="1" t="s">
        <v>20</v>
      </c>
      <c r="E1651" s="1" t="s">
        <v>100</v>
      </c>
      <c r="F1651" s="6">
        <v>0</v>
      </c>
    </row>
    <row r="1652" spans="1:6" x14ac:dyDescent="0.15">
      <c r="A1652" t="str">
        <f t="shared" si="25"/>
        <v>GAS-GD-EAST=OMICRON P&amp;L</v>
      </c>
      <c r="B1652" s="1" t="s">
        <v>118</v>
      </c>
      <c r="C1652" s="1" t="s">
        <v>19</v>
      </c>
      <c r="D1652" s="1" t="s">
        <v>20</v>
      </c>
      <c r="E1652" s="1" t="s">
        <v>100</v>
      </c>
      <c r="F1652" s="6">
        <v>0</v>
      </c>
    </row>
    <row r="1653" spans="1:6" x14ac:dyDescent="0.15">
      <c r="A1653" t="str">
        <f t="shared" si="25"/>
        <v>GAS-GD-HUB=OMICRON P&amp;L</v>
      </c>
      <c r="B1653" s="1" t="s">
        <v>119</v>
      </c>
      <c r="C1653" s="1" t="s">
        <v>19</v>
      </c>
      <c r="D1653" s="1" t="s">
        <v>20</v>
      </c>
      <c r="E1653" s="1" t="s">
        <v>100</v>
      </c>
      <c r="F1653" s="6">
        <v>0</v>
      </c>
    </row>
    <row r="1654" spans="1:6" x14ac:dyDescent="0.15">
      <c r="A1654" t="str">
        <f t="shared" si="25"/>
        <v>GAS-GD-TEXAS=OMICRON P&amp;L</v>
      </c>
      <c r="B1654" s="1" t="s">
        <v>120</v>
      </c>
      <c r="C1654" s="1" t="s">
        <v>19</v>
      </c>
      <c r="D1654" s="1" t="s">
        <v>20</v>
      </c>
      <c r="E1654" s="1" t="s">
        <v>100</v>
      </c>
      <c r="F1654" s="6">
        <v>0</v>
      </c>
    </row>
    <row r="1655" spans="1:6" x14ac:dyDescent="0.15">
      <c r="A1655" t="str">
        <f t="shared" si="25"/>
        <v>GAS-GD-WEST=OMICRON P&amp;L</v>
      </c>
      <c r="B1655" s="1" t="s">
        <v>121</v>
      </c>
      <c r="C1655" s="1" t="s">
        <v>19</v>
      </c>
      <c r="D1655" s="1" t="s">
        <v>20</v>
      </c>
      <c r="E1655" s="1" t="s">
        <v>100</v>
      </c>
      <c r="F1655" s="6">
        <v>0</v>
      </c>
    </row>
    <row r="1656" spans="1:6" x14ac:dyDescent="0.15">
      <c r="A1656" t="str">
        <f t="shared" si="25"/>
        <v>GAS-IM-CANADA=OMICRON P&amp;L</v>
      </c>
      <c r="B1656" s="1" t="s">
        <v>122</v>
      </c>
      <c r="C1656" s="1" t="s">
        <v>19</v>
      </c>
      <c r="D1656" s="1" t="s">
        <v>20</v>
      </c>
      <c r="E1656" s="1" t="s">
        <v>100</v>
      </c>
      <c r="F1656" s="6">
        <v>0</v>
      </c>
    </row>
    <row r="1657" spans="1:6" x14ac:dyDescent="0.15">
      <c r="A1657" t="str">
        <f t="shared" si="25"/>
        <v>GAS-IM-CENT=OMICRON P&amp;L</v>
      </c>
      <c r="B1657" s="1" t="s">
        <v>123</v>
      </c>
      <c r="C1657" s="1" t="s">
        <v>19</v>
      </c>
      <c r="D1657" s="1" t="s">
        <v>20</v>
      </c>
      <c r="E1657" s="1" t="s">
        <v>100</v>
      </c>
      <c r="F1657" s="6">
        <v>527</v>
      </c>
    </row>
    <row r="1658" spans="1:6" x14ac:dyDescent="0.15">
      <c r="A1658" t="str">
        <f t="shared" si="25"/>
        <v>GAS-IM-CHICAGO=OMICRON P&amp;L</v>
      </c>
      <c r="B1658" s="1" t="s">
        <v>124</v>
      </c>
      <c r="C1658" s="1" t="s">
        <v>19</v>
      </c>
      <c r="D1658" s="1" t="s">
        <v>20</v>
      </c>
      <c r="E1658" s="1" t="s">
        <v>100</v>
      </c>
      <c r="F1658" s="6">
        <v>0</v>
      </c>
    </row>
    <row r="1659" spans="1:6" x14ac:dyDescent="0.15">
      <c r="A1659" t="str">
        <f t="shared" si="25"/>
        <v>GAS-IM-DENVER=OMICRON P&amp;L</v>
      </c>
      <c r="B1659" s="1" t="s">
        <v>125</v>
      </c>
      <c r="C1659" s="1" t="s">
        <v>19</v>
      </c>
      <c r="D1659" s="1" t="s">
        <v>20</v>
      </c>
      <c r="E1659" s="1" t="s">
        <v>100</v>
      </c>
      <c r="F1659" s="6">
        <v>0</v>
      </c>
    </row>
    <row r="1660" spans="1:6" x14ac:dyDescent="0.15">
      <c r="A1660" t="str">
        <f t="shared" si="25"/>
        <v>GAS-IM-EAST=OMICRON P&amp;L</v>
      </c>
      <c r="B1660" s="1" t="s">
        <v>126</v>
      </c>
      <c r="C1660" s="1" t="s">
        <v>19</v>
      </c>
      <c r="D1660" s="1" t="s">
        <v>20</v>
      </c>
      <c r="E1660" s="1" t="s">
        <v>100</v>
      </c>
      <c r="F1660" s="6">
        <v>-18212</v>
      </c>
    </row>
    <row r="1661" spans="1:6" x14ac:dyDescent="0.15">
      <c r="A1661" t="str">
        <f t="shared" si="25"/>
        <v>GAS-IM-TEXAS=OMICRON P&amp;L</v>
      </c>
      <c r="B1661" s="1" t="s">
        <v>127</v>
      </c>
      <c r="C1661" s="1" t="s">
        <v>19</v>
      </c>
      <c r="D1661" s="1" t="s">
        <v>20</v>
      </c>
      <c r="E1661" s="1" t="s">
        <v>100</v>
      </c>
      <c r="F1661" s="6">
        <v>0</v>
      </c>
    </row>
    <row r="1662" spans="1:6" x14ac:dyDescent="0.15">
      <c r="A1662" t="str">
        <f t="shared" si="25"/>
        <v>GAS-IM-WEST=OMICRON P&amp;L</v>
      </c>
      <c r="B1662" s="1" t="s">
        <v>128</v>
      </c>
      <c r="C1662" s="1" t="s">
        <v>19</v>
      </c>
      <c r="D1662" s="1" t="s">
        <v>20</v>
      </c>
      <c r="E1662" s="1" t="s">
        <v>100</v>
      </c>
      <c r="F1662" s="6">
        <v>0</v>
      </c>
    </row>
    <row r="1663" spans="1:6" x14ac:dyDescent="0.15">
      <c r="A1663" t="str">
        <f t="shared" si="25"/>
        <v>GAS-MANAGEMENT=OMICRON P&amp;L</v>
      </c>
      <c r="B1663" s="1" t="s">
        <v>129</v>
      </c>
      <c r="C1663" s="1" t="s">
        <v>19</v>
      </c>
      <c r="D1663" s="1" t="s">
        <v>20</v>
      </c>
      <c r="E1663" s="1" t="s">
        <v>100</v>
      </c>
      <c r="F1663" s="6">
        <v>0</v>
      </c>
    </row>
    <row r="1664" spans="1:6" x14ac:dyDescent="0.15">
      <c r="A1664" t="str">
        <f t="shared" si="25"/>
        <v>GAS-NYMEX=OMICRON P&amp;L</v>
      </c>
      <c r="B1664" s="1" t="s">
        <v>130</v>
      </c>
      <c r="C1664" s="1" t="s">
        <v>19</v>
      </c>
      <c r="D1664" s="1" t="s">
        <v>20</v>
      </c>
      <c r="E1664" s="1" t="s">
        <v>100</v>
      </c>
      <c r="F1664" s="6">
        <v>0</v>
      </c>
    </row>
    <row r="1665" spans="1:6" x14ac:dyDescent="0.15">
      <c r="A1665" t="str">
        <f t="shared" si="25"/>
        <v>GAS-PIPE-OPTIONS=OMICRON P&amp;L</v>
      </c>
      <c r="B1665" s="1" t="s">
        <v>131</v>
      </c>
      <c r="C1665" s="1" t="s">
        <v>19</v>
      </c>
      <c r="D1665" s="1" t="s">
        <v>20</v>
      </c>
      <c r="E1665" s="1" t="s">
        <v>100</v>
      </c>
      <c r="F1665" s="6">
        <v>0</v>
      </c>
    </row>
    <row r="1666" spans="1:6" x14ac:dyDescent="0.15">
      <c r="A1666" t="str">
        <f t="shared" si="25"/>
        <v>GAS-STORAGE=OMICRON P&amp;L</v>
      </c>
      <c r="B1666" s="1" t="s">
        <v>132</v>
      </c>
      <c r="C1666" s="1" t="s">
        <v>19</v>
      </c>
      <c r="D1666" s="1" t="s">
        <v>20</v>
      </c>
      <c r="E1666" s="1" t="s">
        <v>100</v>
      </c>
      <c r="F1666" s="6">
        <v>0</v>
      </c>
    </row>
    <row r="1667" spans="1:6" x14ac:dyDescent="0.15">
      <c r="A1667" t="str">
        <f t="shared" ref="A1667:A1730" si="26">B1667&amp;"="&amp;E1667</f>
        <v>GAS-TRANSPORT-EAST=OMICRON P&amp;L</v>
      </c>
      <c r="B1667" s="1" t="s">
        <v>133</v>
      </c>
      <c r="C1667" s="1" t="s">
        <v>19</v>
      </c>
      <c r="D1667" s="1" t="s">
        <v>20</v>
      </c>
      <c r="E1667" s="1" t="s">
        <v>100</v>
      </c>
      <c r="F1667" s="6">
        <v>0</v>
      </c>
    </row>
    <row r="1668" spans="1:6" x14ac:dyDescent="0.15">
      <c r="A1668" t="str">
        <f t="shared" si="26"/>
        <v>WEST-MGMT=OMICRON P&amp;L</v>
      </c>
      <c r="B1668" s="1" t="s">
        <v>247</v>
      </c>
      <c r="C1668" s="1" t="s">
        <v>19</v>
      </c>
      <c r="D1668" s="1" t="s">
        <v>20</v>
      </c>
      <c r="E1668" s="1" t="s">
        <v>100</v>
      </c>
      <c r="F1668" s="6">
        <v>0</v>
      </c>
    </row>
    <row r="1669" spans="1:6" x14ac:dyDescent="0.15">
      <c r="A1669" t="str">
        <f t="shared" si="26"/>
        <v>GAS-CONSOL-ALL=OMICRON P&amp;L</v>
      </c>
      <c r="B1669" s="1" t="s">
        <v>93</v>
      </c>
      <c r="C1669" s="1" t="s">
        <v>19</v>
      </c>
      <c r="D1669" s="1" t="s">
        <v>20</v>
      </c>
      <c r="E1669" s="1" t="s">
        <v>100</v>
      </c>
      <c r="F1669" s="6">
        <v>-17685</v>
      </c>
    </row>
    <row r="1670" spans="1:6" x14ac:dyDescent="0.15">
      <c r="A1670" t="str">
        <f t="shared" si="26"/>
        <v>GAS-CONSOL-CAN=OMICRON P&amp;L</v>
      </c>
      <c r="B1670" s="1" t="s">
        <v>94</v>
      </c>
      <c r="C1670" s="1" t="s">
        <v>19</v>
      </c>
      <c r="D1670" s="1" t="s">
        <v>20</v>
      </c>
      <c r="E1670" s="1" t="s">
        <v>100</v>
      </c>
      <c r="F1670" s="6">
        <v>0</v>
      </c>
    </row>
    <row r="1671" spans="1:6" x14ac:dyDescent="0.15">
      <c r="A1671" t="str">
        <f t="shared" si="26"/>
        <v>GAS-CONSOL-US=OMICRON P&amp;L</v>
      </c>
      <c r="B1671" s="1" t="s">
        <v>95</v>
      </c>
      <c r="C1671" s="1" t="s">
        <v>19</v>
      </c>
      <c r="D1671" s="1" t="s">
        <v>20</v>
      </c>
      <c r="E1671" s="1" t="s">
        <v>100</v>
      </c>
      <c r="F1671" s="6">
        <v>-17685</v>
      </c>
    </row>
    <row r="1672" spans="1:6" x14ac:dyDescent="0.15">
      <c r="A1672" t="str">
        <f t="shared" si="26"/>
        <v>GAS-EXEC-SPEC=OPTIONS VARIANCE P&amp;L</v>
      </c>
      <c r="B1672" s="1" t="s">
        <v>96</v>
      </c>
      <c r="C1672" s="1" t="s">
        <v>19</v>
      </c>
      <c r="D1672" s="1" t="s">
        <v>20</v>
      </c>
      <c r="E1672" s="1" t="s">
        <v>101</v>
      </c>
      <c r="F1672" s="6">
        <v>0</v>
      </c>
    </row>
    <row r="1673" spans="1:6" x14ac:dyDescent="0.15">
      <c r="A1673" t="str">
        <f t="shared" si="26"/>
        <v>GAS-FIRM-CANADA=OPTIONS VARIANCE P&amp;L</v>
      </c>
      <c r="B1673" s="1" t="s">
        <v>106</v>
      </c>
      <c r="C1673" s="1" t="s">
        <v>19</v>
      </c>
      <c r="D1673" s="1" t="s">
        <v>20</v>
      </c>
      <c r="E1673" s="1" t="s">
        <v>101</v>
      </c>
      <c r="F1673" s="6">
        <v>0</v>
      </c>
    </row>
    <row r="1674" spans="1:6" x14ac:dyDescent="0.15">
      <c r="A1674" t="str">
        <f t="shared" si="26"/>
        <v>GAS-FIRM-CENT=OPTIONS VARIANCE P&amp;L</v>
      </c>
      <c r="B1674" s="1" t="s">
        <v>107</v>
      </c>
      <c r="C1674" s="1" t="s">
        <v>19</v>
      </c>
      <c r="D1674" s="1" t="s">
        <v>20</v>
      </c>
      <c r="E1674" s="1" t="s">
        <v>101</v>
      </c>
      <c r="F1674" s="6">
        <v>0</v>
      </c>
    </row>
    <row r="1675" spans="1:6" x14ac:dyDescent="0.15">
      <c r="A1675" t="str">
        <f t="shared" si="26"/>
        <v>GAS-FIRM-DENVER=OPTIONS VARIANCE P&amp;L</v>
      </c>
      <c r="B1675" s="1" t="s">
        <v>108</v>
      </c>
      <c r="C1675" s="1" t="s">
        <v>19</v>
      </c>
      <c r="D1675" s="1" t="s">
        <v>20</v>
      </c>
      <c r="E1675" s="1" t="s">
        <v>101</v>
      </c>
      <c r="F1675" s="6">
        <v>0</v>
      </c>
    </row>
    <row r="1676" spans="1:6" x14ac:dyDescent="0.15">
      <c r="A1676" t="str">
        <f t="shared" si="26"/>
        <v>GAS-FIRM-EAST=OPTIONS VARIANCE P&amp;L</v>
      </c>
      <c r="B1676" s="1" t="s">
        <v>109</v>
      </c>
      <c r="C1676" s="1" t="s">
        <v>19</v>
      </c>
      <c r="D1676" s="1" t="s">
        <v>20</v>
      </c>
      <c r="E1676" s="1" t="s">
        <v>101</v>
      </c>
      <c r="F1676" s="6">
        <v>0</v>
      </c>
    </row>
    <row r="1677" spans="1:6" x14ac:dyDescent="0.15">
      <c r="A1677" t="str">
        <f t="shared" si="26"/>
        <v>GAS-FIRM-GD-OPTION=OPTIONS VARIANCE P&amp;L</v>
      </c>
      <c r="B1677" s="1" t="s">
        <v>110</v>
      </c>
      <c r="C1677" s="1" t="s">
        <v>19</v>
      </c>
      <c r="D1677" s="1" t="s">
        <v>20</v>
      </c>
      <c r="E1677" s="1" t="s">
        <v>101</v>
      </c>
      <c r="F1677" s="6">
        <v>0</v>
      </c>
    </row>
    <row r="1678" spans="1:6" x14ac:dyDescent="0.15">
      <c r="A1678" t="str">
        <f t="shared" si="26"/>
        <v>GAS-FIRM-NWEST=OPTIONS VARIANCE P&amp;L</v>
      </c>
      <c r="B1678" s="1" t="s">
        <v>111</v>
      </c>
      <c r="C1678" s="1" t="s">
        <v>19</v>
      </c>
      <c r="D1678" s="1" t="s">
        <v>20</v>
      </c>
      <c r="E1678" s="1" t="s">
        <v>101</v>
      </c>
      <c r="F1678" s="6">
        <v>0</v>
      </c>
    </row>
    <row r="1679" spans="1:6" x14ac:dyDescent="0.15">
      <c r="A1679" t="str">
        <f t="shared" si="26"/>
        <v>GAS-FIRM-NY=OPTIONS VARIANCE P&amp;L</v>
      </c>
      <c r="B1679" s="1" t="s">
        <v>112</v>
      </c>
      <c r="C1679" s="1" t="s">
        <v>19</v>
      </c>
      <c r="D1679" s="1" t="s">
        <v>20</v>
      </c>
      <c r="E1679" s="1" t="s">
        <v>101</v>
      </c>
      <c r="F1679" s="6">
        <v>0</v>
      </c>
    </row>
    <row r="1680" spans="1:6" x14ac:dyDescent="0.15">
      <c r="A1680" t="str">
        <f t="shared" si="26"/>
        <v>GAS-FIRM-TECH=OPTIONS VARIANCE P&amp;L</v>
      </c>
      <c r="B1680" s="1" t="s">
        <v>113</v>
      </c>
      <c r="C1680" s="1" t="s">
        <v>19</v>
      </c>
      <c r="D1680" s="1" t="s">
        <v>20</v>
      </c>
      <c r="E1680" s="1" t="s">
        <v>101</v>
      </c>
      <c r="F1680" s="6">
        <v>0</v>
      </c>
    </row>
    <row r="1681" spans="1:6" x14ac:dyDescent="0.15">
      <c r="A1681" t="str">
        <f t="shared" si="26"/>
        <v>GAS-FIRM-TX-MCL=OPTIONS VARIANCE P&amp;L</v>
      </c>
      <c r="B1681" s="1" t="s">
        <v>114</v>
      </c>
      <c r="C1681" s="1" t="s">
        <v>19</v>
      </c>
      <c r="D1681" s="1" t="s">
        <v>20</v>
      </c>
      <c r="E1681" s="1" t="s">
        <v>101</v>
      </c>
      <c r="F1681" s="6">
        <v>0</v>
      </c>
    </row>
    <row r="1682" spans="1:6" x14ac:dyDescent="0.15">
      <c r="A1682" t="str">
        <f t="shared" si="26"/>
        <v>GAS-FIRM-TX-RIC=OPTIONS VARIANCE P&amp;L</v>
      </c>
      <c r="B1682" s="1" t="s">
        <v>115</v>
      </c>
      <c r="C1682" s="1" t="s">
        <v>19</v>
      </c>
      <c r="D1682" s="1" t="s">
        <v>20</v>
      </c>
      <c r="E1682" s="1" t="s">
        <v>101</v>
      </c>
      <c r="F1682" s="6">
        <v>0</v>
      </c>
    </row>
    <row r="1683" spans="1:6" x14ac:dyDescent="0.15">
      <c r="A1683" t="str">
        <f t="shared" si="26"/>
        <v>GAS-FIRM-WEST=OPTIONS VARIANCE P&amp;L</v>
      </c>
      <c r="B1683" s="1" t="s">
        <v>116</v>
      </c>
      <c r="C1683" s="1" t="s">
        <v>19</v>
      </c>
      <c r="D1683" s="1" t="s">
        <v>20</v>
      </c>
      <c r="E1683" s="1" t="s">
        <v>101</v>
      </c>
      <c r="F1683" s="6">
        <v>0</v>
      </c>
    </row>
    <row r="1684" spans="1:6" x14ac:dyDescent="0.15">
      <c r="A1684" t="str">
        <f t="shared" si="26"/>
        <v>GAS-GAS-EXEC=OPTIONS VARIANCE P&amp;L</v>
      </c>
      <c r="B1684" s="1" t="s">
        <v>117</v>
      </c>
      <c r="C1684" s="1" t="s">
        <v>19</v>
      </c>
      <c r="D1684" s="1" t="s">
        <v>20</v>
      </c>
      <c r="E1684" s="1" t="s">
        <v>101</v>
      </c>
      <c r="F1684" s="6">
        <v>0</v>
      </c>
    </row>
    <row r="1685" spans="1:6" x14ac:dyDescent="0.15">
      <c r="A1685" t="str">
        <f t="shared" si="26"/>
        <v>GAS-GD-EAST=OPTIONS VARIANCE P&amp;L</v>
      </c>
      <c r="B1685" s="1" t="s">
        <v>118</v>
      </c>
      <c r="C1685" s="1" t="s">
        <v>19</v>
      </c>
      <c r="D1685" s="1" t="s">
        <v>20</v>
      </c>
      <c r="E1685" s="1" t="s">
        <v>101</v>
      </c>
      <c r="F1685" s="6">
        <v>0</v>
      </c>
    </row>
    <row r="1686" spans="1:6" x14ac:dyDescent="0.15">
      <c r="A1686" t="str">
        <f t="shared" si="26"/>
        <v>GAS-GD-HUB=OPTIONS VARIANCE P&amp;L</v>
      </c>
      <c r="B1686" s="1" t="s">
        <v>119</v>
      </c>
      <c r="C1686" s="1" t="s">
        <v>19</v>
      </c>
      <c r="D1686" s="1" t="s">
        <v>20</v>
      </c>
      <c r="E1686" s="1" t="s">
        <v>101</v>
      </c>
      <c r="F1686" s="6">
        <v>-13244.73</v>
      </c>
    </row>
    <row r="1687" spans="1:6" x14ac:dyDescent="0.15">
      <c r="A1687" t="str">
        <f t="shared" si="26"/>
        <v>GAS-GD-TEXAS=OPTIONS VARIANCE P&amp;L</v>
      </c>
      <c r="B1687" s="1" t="s">
        <v>120</v>
      </c>
      <c r="C1687" s="1" t="s">
        <v>19</v>
      </c>
      <c r="D1687" s="1" t="s">
        <v>20</v>
      </c>
      <c r="E1687" s="1" t="s">
        <v>101</v>
      </c>
      <c r="F1687" s="6">
        <v>0</v>
      </c>
    </row>
    <row r="1688" spans="1:6" x14ac:dyDescent="0.15">
      <c r="A1688" t="str">
        <f t="shared" si="26"/>
        <v>GAS-GD-WEST=OPTIONS VARIANCE P&amp;L</v>
      </c>
      <c r="B1688" s="1" t="s">
        <v>121</v>
      </c>
      <c r="C1688" s="1" t="s">
        <v>19</v>
      </c>
      <c r="D1688" s="1" t="s">
        <v>20</v>
      </c>
      <c r="E1688" s="1" t="s">
        <v>101</v>
      </c>
      <c r="F1688" s="6">
        <v>0</v>
      </c>
    </row>
    <row r="1689" spans="1:6" x14ac:dyDescent="0.15">
      <c r="A1689" t="str">
        <f t="shared" si="26"/>
        <v>GAS-IM-CANADA=OPTIONS VARIANCE P&amp;L</v>
      </c>
      <c r="B1689" s="1" t="s">
        <v>122</v>
      </c>
      <c r="C1689" s="1" t="s">
        <v>19</v>
      </c>
      <c r="D1689" s="1" t="s">
        <v>20</v>
      </c>
      <c r="E1689" s="1" t="s">
        <v>101</v>
      </c>
      <c r="F1689" s="6">
        <v>0</v>
      </c>
    </row>
    <row r="1690" spans="1:6" x14ac:dyDescent="0.15">
      <c r="A1690" t="str">
        <f t="shared" si="26"/>
        <v>GAS-IM-CENT=OPTIONS VARIANCE P&amp;L</v>
      </c>
      <c r="B1690" s="1" t="s">
        <v>123</v>
      </c>
      <c r="C1690" s="1" t="s">
        <v>19</v>
      </c>
      <c r="D1690" s="1" t="s">
        <v>20</v>
      </c>
      <c r="E1690" s="1" t="s">
        <v>101</v>
      </c>
      <c r="F1690" s="6">
        <v>0</v>
      </c>
    </row>
    <row r="1691" spans="1:6" x14ac:dyDescent="0.15">
      <c r="A1691" t="str">
        <f t="shared" si="26"/>
        <v>GAS-IM-CHICAGO=OPTIONS VARIANCE P&amp;L</v>
      </c>
      <c r="B1691" s="1" t="s">
        <v>124</v>
      </c>
      <c r="C1691" s="1" t="s">
        <v>19</v>
      </c>
      <c r="D1691" s="1" t="s">
        <v>20</v>
      </c>
      <c r="E1691" s="1" t="s">
        <v>101</v>
      </c>
      <c r="F1691" s="6">
        <v>0</v>
      </c>
    </row>
    <row r="1692" spans="1:6" x14ac:dyDescent="0.15">
      <c r="A1692" t="str">
        <f t="shared" si="26"/>
        <v>GAS-IM-DENVER=OPTIONS VARIANCE P&amp;L</v>
      </c>
      <c r="B1692" s="1" t="s">
        <v>125</v>
      </c>
      <c r="C1692" s="1" t="s">
        <v>19</v>
      </c>
      <c r="D1692" s="1" t="s">
        <v>20</v>
      </c>
      <c r="E1692" s="1" t="s">
        <v>101</v>
      </c>
      <c r="F1692" s="6">
        <v>0</v>
      </c>
    </row>
    <row r="1693" spans="1:6" x14ac:dyDescent="0.15">
      <c r="A1693" t="str">
        <f t="shared" si="26"/>
        <v>GAS-IM-EAST=OPTIONS VARIANCE P&amp;L</v>
      </c>
      <c r="B1693" s="1" t="s">
        <v>126</v>
      </c>
      <c r="C1693" s="1" t="s">
        <v>19</v>
      </c>
      <c r="D1693" s="1" t="s">
        <v>20</v>
      </c>
      <c r="E1693" s="1" t="s">
        <v>101</v>
      </c>
      <c r="F1693" s="6">
        <v>0</v>
      </c>
    </row>
    <row r="1694" spans="1:6" x14ac:dyDescent="0.15">
      <c r="A1694" t="str">
        <f t="shared" si="26"/>
        <v>GAS-IM-TEXAS=OPTIONS VARIANCE P&amp;L</v>
      </c>
      <c r="B1694" s="1" t="s">
        <v>127</v>
      </c>
      <c r="C1694" s="1" t="s">
        <v>19</v>
      </c>
      <c r="D1694" s="1" t="s">
        <v>20</v>
      </c>
      <c r="E1694" s="1" t="s">
        <v>101</v>
      </c>
      <c r="F1694" s="6">
        <v>0</v>
      </c>
    </row>
    <row r="1695" spans="1:6" x14ac:dyDescent="0.15">
      <c r="A1695" t="str">
        <f t="shared" si="26"/>
        <v>GAS-IM-WEST=OPTIONS VARIANCE P&amp;L</v>
      </c>
      <c r="B1695" s="1" t="s">
        <v>128</v>
      </c>
      <c r="C1695" s="1" t="s">
        <v>19</v>
      </c>
      <c r="D1695" s="1" t="s">
        <v>20</v>
      </c>
      <c r="E1695" s="1" t="s">
        <v>101</v>
      </c>
      <c r="F1695" s="6">
        <v>0</v>
      </c>
    </row>
    <row r="1696" spans="1:6" x14ac:dyDescent="0.15">
      <c r="A1696" t="str">
        <f t="shared" si="26"/>
        <v>GAS-MANAGEMENT=OPTIONS VARIANCE P&amp;L</v>
      </c>
      <c r="B1696" s="1" t="s">
        <v>129</v>
      </c>
      <c r="C1696" s="1" t="s">
        <v>19</v>
      </c>
      <c r="D1696" s="1" t="s">
        <v>20</v>
      </c>
      <c r="E1696" s="1" t="s">
        <v>101</v>
      </c>
      <c r="F1696" s="6">
        <v>0</v>
      </c>
    </row>
    <row r="1697" spans="1:6" x14ac:dyDescent="0.15">
      <c r="A1697" t="str">
        <f t="shared" si="26"/>
        <v>GAS-NYMEX=OPTIONS VARIANCE P&amp;L</v>
      </c>
      <c r="B1697" s="1" t="s">
        <v>130</v>
      </c>
      <c r="C1697" s="1" t="s">
        <v>19</v>
      </c>
      <c r="D1697" s="1" t="s">
        <v>20</v>
      </c>
      <c r="E1697" s="1" t="s">
        <v>101</v>
      </c>
      <c r="F1697" s="6">
        <v>-2175333.5499999998</v>
      </c>
    </row>
    <row r="1698" spans="1:6" x14ac:dyDescent="0.15">
      <c r="A1698" t="str">
        <f t="shared" si="26"/>
        <v>GAS-PIPE-OPTIONS=OPTIONS VARIANCE P&amp;L</v>
      </c>
      <c r="B1698" s="1" t="s">
        <v>131</v>
      </c>
      <c r="C1698" s="1" t="s">
        <v>19</v>
      </c>
      <c r="D1698" s="1" t="s">
        <v>20</v>
      </c>
      <c r="E1698" s="1" t="s">
        <v>101</v>
      </c>
      <c r="F1698" s="6">
        <v>1</v>
      </c>
    </row>
    <row r="1699" spans="1:6" x14ac:dyDescent="0.15">
      <c r="A1699" t="str">
        <f t="shared" si="26"/>
        <v>GAS-STORAGE=OPTIONS VARIANCE P&amp;L</v>
      </c>
      <c r="B1699" s="1" t="s">
        <v>132</v>
      </c>
      <c r="C1699" s="1" t="s">
        <v>19</v>
      </c>
      <c r="D1699" s="1" t="s">
        <v>20</v>
      </c>
      <c r="E1699" s="1" t="s">
        <v>101</v>
      </c>
      <c r="F1699" s="6">
        <v>0</v>
      </c>
    </row>
    <row r="1700" spans="1:6" x14ac:dyDescent="0.15">
      <c r="A1700" t="str">
        <f t="shared" si="26"/>
        <v>GAS-TRANSPORT-EAST=OPTIONS VARIANCE P&amp;L</v>
      </c>
      <c r="B1700" s="1" t="s">
        <v>133</v>
      </c>
      <c r="C1700" s="1" t="s">
        <v>19</v>
      </c>
      <c r="D1700" s="1" t="s">
        <v>20</v>
      </c>
      <c r="E1700" s="1" t="s">
        <v>101</v>
      </c>
      <c r="F1700" s="6">
        <v>0</v>
      </c>
    </row>
    <row r="1701" spans="1:6" x14ac:dyDescent="0.15">
      <c r="A1701" t="str">
        <f t="shared" si="26"/>
        <v>WEST-MGMT=OPTIONS VARIANCE P&amp;L</v>
      </c>
      <c r="B1701" s="1" t="s">
        <v>247</v>
      </c>
      <c r="C1701" s="1" t="s">
        <v>19</v>
      </c>
      <c r="D1701" s="1" t="s">
        <v>20</v>
      </c>
      <c r="E1701" s="1" t="s">
        <v>101</v>
      </c>
      <c r="F1701" s="6">
        <v>0</v>
      </c>
    </row>
    <row r="1702" spans="1:6" x14ac:dyDescent="0.15">
      <c r="A1702" t="str">
        <f t="shared" si="26"/>
        <v>GAS-CONSOL-ALL=OPTIONS VARIANCE P&amp;L</v>
      </c>
      <c r="B1702" s="1" t="s">
        <v>93</v>
      </c>
      <c r="C1702" s="1" t="s">
        <v>19</v>
      </c>
      <c r="D1702" s="1" t="s">
        <v>20</v>
      </c>
      <c r="E1702" s="1" t="s">
        <v>101</v>
      </c>
      <c r="F1702" s="6">
        <v>-2188577.2799999998</v>
      </c>
    </row>
    <row r="1703" spans="1:6" x14ac:dyDescent="0.15">
      <c r="A1703" t="str">
        <f t="shared" si="26"/>
        <v>GAS-CONSOL-CAN=OPTIONS VARIANCE P&amp;L</v>
      </c>
      <c r="B1703" s="1" t="s">
        <v>94</v>
      </c>
      <c r="C1703" s="1" t="s">
        <v>19</v>
      </c>
      <c r="D1703" s="1" t="s">
        <v>20</v>
      </c>
      <c r="E1703" s="1" t="s">
        <v>101</v>
      </c>
      <c r="F1703" s="6">
        <v>0</v>
      </c>
    </row>
    <row r="1704" spans="1:6" x14ac:dyDescent="0.15">
      <c r="A1704" t="str">
        <f t="shared" si="26"/>
        <v>GAS-CONSOL-US=OPTIONS VARIANCE P&amp;L</v>
      </c>
      <c r="B1704" s="1" t="s">
        <v>95</v>
      </c>
      <c r="C1704" s="1" t="s">
        <v>19</v>
      </c>
      <c r="D1704" s="1" t="s">
        <v>20</v>
      </c>
      <c r="E1704" s="1" t="s">
        <v>101</v>
      </c>
      <c r="F1704" s="6">
        <v>-2188577.2799999998</v>
      </c>
    </row>
    <row r="1705" spans="1:6" x14ac:dyDescent="0.15">
      <c r="A1705" t="str">
        <f t="shared" si="26"/>
        <v>ARG-FT=ORIGINATIONS</v>
      </c>
      <c r="B1705" s="1" t="s">
        <v>18</v>
      </c>
      <c r="C1705" s="1" t="s">
        <v>19</v>
      </c>
      <c r="D1705" s="1" t="s">
        <v>20</v>
      </c>
      <c r="E1705" s="1" t="s">
        <v>27</v>
      </c>
      <c r="F1705" s="6">
        <v>0</v>
      </c>
    </row>
    <row r="1706" spans="1:6" x14ac:dyDescent="0.15">
      <c r="A1706" t="str">
        <f t="shared" si="26"/>
        <v>AUSTRALIA=ORIGINATIONS</v>
      </c>
      <c r="B1706" s="1" t="s">
        <v>41</v>
      </c>
      <c r="C1706" s="1" t="s">
        <v>19</v>
      </c>
      <c r="D1706" s="1" t="s">
        <v>20</v>
      </c>
      <c r="E1706" s="1" t="s">
        <v>27</v>
      </c>
      <c r="F1706" s="6">
        <v>0</v>
      </c>
    </row>
    <row r="1707" spans="1:6" x14ac:dyDescent="0.15">
      <c r="A1707" t="str">
        <f t="shared" si="26"/>
        <v>BRAZIL-POWER=ORIGINATIONS</v>
      </c>
      <c r="B1707" s="1" t="s">
        <v>48</v>
      </c>
      <c r="C1707" s="1" t="s">
        <v>19</v>
      </c>
      <c r="D1707" s="1" t="s">
        <v>20</v>
      </c>
      <c r="E1707" s="1" t="s">
        <v>27</v>
      </c>
      <c r="F1707" s="6">
        <v>0</v>
      </c>
    </row>
    <row r="1708" spans="1:6" x14ac:dyDescent="0.15">
      <c r="A1708" t="str">
        <f t="shared" si="26"/>
        <v>COAL=ORIGINATIONS</v>
      </c>
      <c r="B1708" s="1" t="s">
        <v>53</v>
      </c>
      <c r="C1708" s="1" t="s">
        <v>19</v>
      </c>
      <c r="D1708" s="1" t="s">
        <v>20</v>
      </c>
      <c r="E1708" s="1" t="s">
        <v>27</v>
      </c>
      <c r="F1708" s="6">
        <v>0</v>
      </c>
    </row>
    <row r="1709" spans="1:6" x14ac:dyDescent="0.15">
      <c r="A1709" t="str">
        <f t="shared" si="26"/>
        <v>CROSS COMM-GAS=ORIGINATIONS</v>
      </c>
      <c r="B1709" s="1" t="s">
        <v>56</v>
      </c>
      <c r="C1709" s="1" t="s">
        <v>19</v>
      </c>
      <c r="D1709" s="1" t="s">
        <v>20</v>
      </c>
      <c r="E1709" s="1" t="s">
        <v>27</v>
      </c>
      <c r="F1709" s="6">
        <v>0</v>
      </c>
    </row>
    <row r="1710" spans="1:6" x14ac:dyDescent="0.15">
      <c r="A1710" t="str">
        <f t="shared" si="26"/>
        <v>CROSS COMM-POWER=ORIGINATIONS</v>
      </c>
      <c r="B1710" s="1" t="s">
        <v>58</v>
      </c>
      <c r="C1710" s="1" t="s">
        <v>19</v>
      </c>
      <c r="D1710" s="1" t="s">
        <v>20</v>
      </c>
      <c r="E1710" s="1" t="s">
        <v>27</v>
      </c>
      <c r="F1710" s="6">
        <v>0</v>
      </c>
    </row>
    <row r="1711" spans="1:6" x14ac:dyDescent="0.15">
      <c r="A1711" t="str">
        <f t="shared" si="26"/>
        <v>EES GAS=ORIGINATIONS</v>
      </c>
      <c r="B1711" s="1" t="s">
        <v>63</v>
      </c>
      <c r="C1711" s="1" t="s">
        <v>19</v>
      </c>
      <c r="D1711" s="1" t="s">
        <v>20</v>
      </c>
      <c r="E1711" s="1" t="s">
        <v>27</v>
      </c>
      <c r="F1711" s="6">
        <v>5974774</v>
      </c>
    </row>
    <row r="1712" spans="1:6" x14ac:dyDescent="0.15">
      <c r="A1712" t="str">
        <f t="shared" si="26"/>
        <v>EES PWR EAST=ORIGINATIONS</v>
      </c>
      <c r="B1712" s="1" t="s">
        <v>65</v>
      </c>
      <c r="C1712" s="1" t="s">
        <v>19</v>
      </c>
      <c r="D1712" s="1" t="s">
        <v>20</v>
      </c>
      <c r="E1712" s="1" t="s">
        <v>27</v>
      </c>
      <c r="F1712" s="6">
        <v>35894362</v>
      </c>
    </row>
    <row r="1713" spans="1:6" x14ac:dyDescent="0.15">
      <c r="A1713" t="str">
        <f t="shared" si="26"/>
        <v>EES PWR WEST=ORIGINATIONS</v>
      </c>
      <c r="B1713" s="1" t="s">
        <v>66</v>
      </c>
      <c r="C1713" s="1" t="s">
        <v>19</v>
      </c>
      <c r="D1713" s="1" t="s">
        <v>20</v>
      </c>
      <c r="E1713" s="1" t="s">
        <v>27</v>
      </c>
      <c r="F1713" s="6">
        <v>0</v>
      </c>
    </row>
    <row r="1714" spans="1:6" x14ac:dyDescent="0.15">
      <c r="A1714" t="str">
        <f t="shared" si="26"/>
        <v>EMISSIONS-IR-HEDGE=ORIGINATIONS</v>
      </c>
      <c r="B1714" s="1" t="s">
        <v>68</v>
      </c>
      <c r="C1714" s="1" t="s">
        <v>19</v>
      </c>
      <c r="D1714" s="1" t="s">
        <v>20</v>
      </c>
      <c r="E1714" s="1" t="s">
        <v>27</v>
      </c>
      <c r="F1714" s="6">
        <v>0</v>
      </c>
    </row>
    <row r="1715" spans="1:6" x14ac:dyDescent="0.15">
      <c r="A1715" t="str">
        <f t="shared" si="26"/>
        <v>ESA-GAS-BOLIVIA=ORIGINATIONS</v>
      </c>
      <c r="B1715" s="1" t="s">
        <v>74</v>
      </c>
      <c r="C1715" s="1" t="s">
        <v>19</v>
      </c>
      <c r="D1715" s="1" t="s">
        <v>20</v>
      </c>
      <c r="E1715" s="1" t="s">
        <v>27</v>
      </c>
      <c r="F1715" s="6">
        <v>0</v>
      </c>
    </row>
    <row r="1716" spans="1:6" x14ac:dyDescent="0.15">
      <c r="A1716" t="str">
        <f t="shared" si="26"/>
        <v>ESA-SOCONE GAS=ORIGINATIONS</v>
      </c>
      <c r="B1716" s="1" t="s">
        <v>75</v>
      </c>
      <c r="C1716" s="1" t="s">
        <v>19</v>
      </c>
      <c r="D1716" s="1" t="s">
        <v>20</v>
      </c>
      <c r="E1716" s="1" t="s">
        <v>27</v>
      </c>
      <c r="F1716" s="6">
        <v>0</v>
      </c>
    </row>
    <row r="1717" spans="1:6" x14ac:dyDescent="0.15">
      <c r="A1717" t="str">
        <f t="shared" si="26"/>
        <v>ESA-TBS CRUDE=ORIGINATIONS</v>
      </c>
      <c r="B1717" s="1" t="s">
        <v>76</v>
      </c>
      <c r="C1717" s="1" t="s">
        <v>19</v>
      </c>
      <c r="D1717" s="1" t="s">
        <v>20</v>
      </c>
      <c r="E1717" s="1" t="s">
        <v>27</v>
      </c>
      <c r="F1717" s="6">
        <v>0</v>
      </c>
    </row>
    <row r="1718" spans="1:6" x14ac:dyDescent="0.15">
      <c r="A1718" t="str">
        <f t="shared" si="26"/>
        <v>ESA-TBS GAS=ORIGINATIONS</v>
      </c>
      <c r="B1718" s="1" t="s">
        <v>77</v>
      </c>
      <c r="C1718" s="1" t="s">
        <v>19</v>
      </c>
      <c r="D1718" s="1" t="s">
        <v>20</v>
      </c>
      <c r="E1718" s="1" t="s">
        <v>27</v>
      </c>
      <c r="F1718" s="6">
        <v>0</v>
      </c>
    </row>
    <row r="1719" spans="1:6" x14ac:dyDescent="0.15">
      <c r="A1719" t="str">
        <f t="shared" si="26"/>
        <v>FX=ORIGINATIONS</v>
      </c>
      <c r="B1719" s="1" t="s">
        <v>90</v>
      </c>
      <c r="C1719" s="1" t="s">
        <v>19</v>
      </c>
      <c r="D1719" s="1" t="s">
        <v>20</v>
      </c>
      <c r="E1719" s="1" t="s">
        <v>27</v>
      </c>
      <c r="F1719" s="6">
        <v>0</v>
      </c>
    </row>
    <row r="1720" spans="1:6" x14ac:dyDescent="0.15">
      <c r="A1720" t="str">
        <f t="shared" si="26"/>
        <v>GAS-EXEC-SPEC=ORIGINATIONS</v>
      </c>
      <c r="B1720" s="1" t="s">
        <v>96</v>
      </c>
      <c r="C1720" s="1" t="s">
        <v>19</v>
      </c>
      <c r="D1720" s="1" t="s">
        <v>20</v>
      </c>
      <c r="E1720" s="1" t="s">
        <v>27</v>
      </c>
      <c r="F1720" s="6">
        <v>0</v>
      </c>
    </row>
    <row r="1721" spans="1:6" x14ac:dyDescent="0.15">
      <c r="A1721" t="str">
        <f t="shared" si="26"/>
        <v>GAS-FIRM-CANADA=ORIGINATIONS</v>
      </c>
      <c r="B1721" s="1" t="s">
        <v>106</v>
      </c>
      <c r="C1721" s="1" t="s">
        <v>19</v>
      </c>
      <c r="D1721" s="1" t="s">
        <v>20</v>
      </c>
      <c r="E1721" s="1" t="s">
        <v>27</v>
      </c>
      <c r="F1721" s="6">
        <v>2115874.14</v>
      </c>
    </row>
    <row r="1722" spans="1:6" x14ac:dyDescent="0.15">
      <c r="A1722" t="str">
        <f t="shared" si="26"/>
        <v>GAS-FIRM-CENT=ORIGINATIONS</v>
      </c>
      <c r="B1722" s="1" t="s">
        <v>107</v>
      </c>
      <c r="C1722" s="1" t="s">
        <v>19</v>
      </c>
      <c r="D1722" s="1" t="s">
        <v>20</v>
      </c>
      <c r="E1722" s="1" t="s">
        <v>27</v>
      </c>
      <c r="F1722" s="6">
        <v>-489600</v>
      </c>
    </row>
    <row r="1723" spans="1:6" x14ac:dyDescent="0.15">
      <c r="A1723" t="str">
        <f t="shared" si="26"/>
        <v>GAS-FIRM-DENVER=ORIGINATIONS</v>
      </c>
      <c r="B1723" s="1" t="s">
        <v>108</v>
      </c>
      <c r="C1723" s="1" t="s">
        <v>19</v>
      </c>
      <c r="D1723" s="1" t="s">
        <v>20</v>
      </c>
      <c r="E1723" s="1" t="s">
        <v>27</v>
      </c>
      <c r="F1723" s="6">
        <v>1224045</v>
      </c>
    </row>
    <row r="1724" spans="1:6" x14ac:dyDescent="0.15">
      <c r="A1724" t="str">
        <f t="shared" si="26"/>
        <v>GAS-FIRM-EAST=ORIGINATIONS</v>
      </c>
      <c r="B1724" s="1" t="s">
        <v>109</v>
      </c>
      <c r="C1724" s="1" t="s">
        <v>19</v>
      </c>
      <c r="D1724" s="1" t="s">
        <v>20</v>
      </c>
      <c r="E1724" s="1" t="s">
        <v>27</v>
      </c>
      <c r="F1724" s="6">
        <v>0</v>
      </c>
    </row>
    <row r="1725" spans="1:6" x14ac:dyDescent="0.15">
      <c r="A1725" t="str">
        <f t="shared" si="26"/>
        <v>GAS-FIRM-GD-OPTION=ORIGINATIONS</v>
      </c>
      <c r="B1725" s="1" t="s">
        <v>110</v>
      </c>
      <c r="C1725" s="1" t="s">
        <v>19</v>
      </c>
      <c r="D1725" s="1" t="s">
        <v>20</v>
      </c>
      <c r="E1725" s="1" t="s">
        <v>27</v>
      </c>
      <c r="F1725" s="6">
        <v>0</v>
      </c>
    </row>
    <row r="1726" spans="1:6" x14ac:dyDescent="0.15">
      <c r="A1726" t="str">
        <f t="shared" si="26"/>
        <v>GAS-FIRM-NWEST=ORIGINATIONS</v>
      </c>
      <c r="B1726" s="1" t="s">
        <v>111</v>
      </c>
      <c r="C1726" s="1" t="s">
        <v>19</v>
      </c>
      <c r="D1726" s="1" t="s">
        <v>20</v>
      </c>
      <c r="E1726" s="1" t="s">
        <v>27</v>
      </c>
      <c r="F1726" s="6">
        <v>0</v>
      </c>
    </row>
    <row r="1727" spans="1:6" x14ac:dyDescent="0.15">
      <c r="A1727" t="str">
        <f t="shared" si="26"/>
        <v>GAS-FIRM-NY=ORIGINATIONS</v>
      </c>
      <c r="B1727" s="1" t="s">
        <v>112</v>
      </c>
      <c r="C1727" s="1" t="s">
        <v>19</v>
      </c>
      <c r="D1727" s="1" t="s">
        <v>20</v>
      </c>
      <c r="E1727" s="1" t="s">
        <v>27</v>
      </c>
      <c r="F1727" s="6">
        <v>42444</v>
      </c>
    </row>
    <row r="1728" spans="1:6" x14ac:dyDescent="0.15">
      <c r="A1728" t="str">
        <f t="shared" si="26"/>
        <v>GAS-FIRM-TECH=ORIGINATIONS</v>
      </c>
      <c r="B1728" s="1" t="s">
        <v>113</v>
      </c>
      <c r="C1728" s="1" t="s">
        <v>19</v>
      </c>
      <c r="D1728" s="1" t="s">
        <v>20</v>
      </c>
      <c r="E1728" s="1" t="s">
        <v>27</v>
      </c>
      <c r="F1728" s="6">
        <v>0</v>
      </c>
    </row>
    <row r="1729" spans="1:6" x14ac:dyDescent="0.15">
      <c r="A1729" t="str">
        <f t="shared" si="26"/>
        <v>GAS-FIRM-TX-MCL=ORIGINATIONS</v>
      </c>
      <c r="B1729" s="1" t="s">
        <v>114</v>
      </c>
      <c r="C1729" s="1" t="s">
        <v>19</v>
      </c>
      <c r="D1729" s="1" t="s">
        <v>20</v>
      </c>
      <c r="E1729" s="1" t="s">
        <v>27</v>
      </c>
      <c r="F1729" s="6">
        <v>1091950.1000000001</v>
      </c>
    </row>
    <row r="1730" spans="1:6" x14ac:dyDescent="0.15">
      <c r="A1730" t="str">
        <f t="shared" si="26"/>
        <v>GAS-FIRM-TX-RIC=ORIGINATIONS</v>
      </c>
      <c r="B1730" s="1" t="s">
        <v>115</v>
      </c>
      <c r="C1730" s="1" t="s">
        <v>19</v>
      </c>
      <c r="D1730" s="1" t="s">
        <v>20</v>
      </c>
      <c r="E1730" s="1" t="s">
        <v>27</v>
      </c>
      <c r="F1730" s="6">
        <v>0</v>
      </c>
    </row>
    <row r="1731" spans="1:6" x14ac:dyDescent="0.15">
      <c r="A1731" t="str">
        <f t="shared" ref="A1731:A1794" si="27">B1731&amp;"="&amp;E1731</f>
        <v>GAS-FIRM-WEST=ORIGINATIONS</v>
      </c>
      <c r="B1731" s="1" t="s">
        <v>116</v>
      </c>
      <c r="C1731" s="1" t="s">
        <v>19</v>
      </c>
      <c r="D1731" s="1" t="s">
        <v>20</v>
      </c>
      <c r="E1731" s="1" t="s">
        <v>27</v>
      </c>
      <c r="F1731" s="6">
        <v>0</v>
      </c>
    </row>
    <row r="1732" spans="1:6" x14ac:dyDescent="0.15">
      <c r="A1732" t="str">
        <f t="shared" si="27"/>
        <v>GAS-GAS-EXEC=ORIGINATIONS</v>
      </c>
      <c r="B1732" s="1" t="s">
        <v>117</v>
      </c>
      <c r="C1732" s="1" t="s">
        <v>19</v>
      </c>
      <c r="D1732" s="1" t="s">
        <v>20</v>
      </c>
      <c r="E1732" s="1" t="s">
        <v>27</v>
      </c>
      <c r="F1732" s="6">
        <v>0</v>
      </c>
    </row>
    <row r="1733" spans="1:6" x14ac:dyDescent="0.15">
      <c r="A1733" t="str">
        <f t="shared" si="27"/>
        <v>GAS-GD-EAST=ORIGINATIONS</v>
      </c>
      <c r="B1733" s="1" t="s">
        <v>118</v>
      </c>
      <c r="C1733" s="1" t="s">
        <v>19</v>
      </c>
      <c r="D1733" s="1" t="s">
        <v>20</v>
      </c>
      <c r="E1733" s="1" t="s">
        <v>27</v>
      </c>
      <c r="F1733" s="6">
        <v>0</v>
      </c>
    </row>
    <row r="1734" spans="1:6" x14ac:dyDescent="0.15">
      <c r="A1734" t="str">
        <f t="shared" si="27"/>
        <v>GAS-GD-HUB=ORIGINATIONS</v>
      </c>
      <c r="B1734" s="1" t="s">
        <v>119</v>
      </c>
      <c r="C1734" s="1" t="s">
        <v>19</v>
      </c>
      <c r="D1734" s="1" t="s">
        <v>20</v>
      </c>
      <c r="E1734" s="1" t="s">
        <v>27</v>
      </c>
      <c r="F1734" s="6">
        <v>0</v>
      </c>
    </row>
    <row r="1735" spans="1:6" x14ac:dyDescent="0.15">
      <c r="A1735" t="str">
        <f t="shared" si="27"/>
        <v>GAS-GD-TEXAS=ORIGINATIONS</v>
      </c>
      <c r="B1735" s="1" t="s">
        <v>120</v>
      </c>
      <c r="C1735" s="1" t="s">
        <v>19</v>
      </c>
      <c r="D1735" s="1" t="s">
        <v>20</v>
      </c>
      <c r="E1735" s="1" t="s">
        <v>27</v>
      </c>
      <c r="F1735" s="6">
        <v>0</v>
      </c>
    </row>
    <row r="1736" spans="1:6" x14ac:dyDescent="0.15">
      <c r="A1736" t="str">
        <f t="shared" si="27"/>
        <v>GAS-GD-WEST=ORIGINATIONS</v>
      </c>
      <c r="B1736" s="1" t="s">
        <v>121</v>
      </c>
      <c r="C1736" s="1" t="s">
        <v>19</v>
      </c>
      <c r="D1736" s="1" t="s">
        <v>20</v>
      </c>
      <c r="E1736" s="1" t="s">
        <v>27</v>
      </c>
      <c r="F1736" s="6">
        <v>0</v>
      </c>
    </row>
    <row r="1737" spans="1:6" x14ac:dyDescent="0.15">
      <c r="A1737" t="str">
        <f t="shared" si="27"/>
        <v>GAS-IM-CANADA=ORIGINATIONS</v>
      </c>
      <c r="B1737" s="1" t="s">
        <v>122</v>
      </c>
      <c r="C1737" s="1" t="s">
        <v>19</v>
      </c>
      <c r="D1737" s="1" t="s">
        <v>20</v>
      </c>
      <c r="E1737" s="1" t="s">
        <v>27</v>
      </c>
      <c r="F1737" s="6">
        <v>0</v>
      </c>
    </row>
    <row r="1738" spans="1:6" x14ac:dyDescent="0.15">
      <c r="A1738" t="str">
        <f t="shared" si="27"/>
        <v>GAS-IM-CENT=ORIGINATIONS</v>
      </c>
      <c r="B1738" s="1" t="s">
        <v>123</v>
      </c>
      <c r="C1738" s="1" t="s">
        <v>19</v>
      </c>
      <c r="D1738" s="1" t="s">
        <v>20</v>
      </c>
      <c r="E1738" s="1" t="s">
        <v>27</v>
      </c>
      <c r="F1738" s="6">
        <v>0</v>
      </c>
    </row>
    <row r="1739" spans="1:6" x14ac:dyDescent="0.15">
      <c r="A1739" t="str">
        <f t="shared" si="27"/>
        <v>GAS-IM-CHICAGO=ORIGINATIONS</v>
      </c>
      <c r="B1739" s="1" t="s">
        <v>124</v>
      </c>
      <c r="C1739" s="1" t="s">
        <v>19</v>
      </c>
      <c r="D1739" s="1" t="s">
        <v>20</v>
      </c>
      <c r="E1739" s="1" t="s">
        <v>27</v>
      </c>
      <c r="F1739" s="6">
        <v>0</v>
      </c>
    </row>
    <row r="1740" spans="1:6" x14ac:dyDescent="0.15">
      <c r="A1740" t="str">
        <f t="shared" si="27"/>
        <v>GAS-IM-DENVER=ORIGINATIONS</v>
      </c>
      <c r="B1740" s="1" t="s">
        <v>125</v>
      </c>
      <c r="C1740" s="1" t="s">
        <v>19</v>
      </c>
      <c r="D1740" s="1" t="s">
        <v>20</v>
      </c>
      <c r="E1740" s="1" t="s">
        <v>27</v>
      </c>
      <c r="F1740" s="6">
        <v>0</v>
      </c>
    </row>
    <row r="1741" spans="1:6" x14ac:dyDescent="0.15">
      <c r="A1741" t="str">
        <f t="shared" si="27"/>
        <v>GAS-IM-EAST=ORIGINATIONS</v>
      </c>
      <c r="B1741" s="1" t="s">
        <v>126</v>
      </c>
      <c r="C1741" s="1" t="s">
        <v>19</v>
      </c>
      <c r="D1741" s="1" t="s">
        <v>20</v>
      </c>
      <c r="E1741" s="1" t="s">
        <v>27</v>
      </c>
      <c r="F1741" s="6">
        <v>0</v>
      </c>
    </row>
    <row r="1742" spans="1:6" x14ac:dyDescent="0.15">
      <c r="A1742" t="str">
        <f t="shared" si="27"/>
        <v>GAS-IM-TEXAS=ORIGINATIONS</v>
      </c>
      <c r="B1742" s="1" t="s">
        <v>127</v>
      </c>
      <c r="C1742" s="1" t="s">
        <v>19</v>
      </c>
      <c r="D1742" s="1" t="s">
        <v>20</v>
      </c>
      <c r="E1742" s="1" t="s">
        <v>27</v>
      </c>
      <c r="F1742" s="6">
        <v>0</v>
      </c>
    </row>
    <row r="1743" spans="1:6" x14ac:dyDescent="0.15">
      <c r="A1743" t="str">
        <f t="shared" si="27"/>
        <v>GAS-IM-WEST=ORIGINATIONS</v>
      </c>
      <c r="B1743" s="1" t="s">
        <v>128</v>
      </c>
      <c r="C1743" s="1" t="s">
        <v>19</v>
      </c>
      <c r="D1743" s="1" t="s">
        <v>20</v>
      </c>
      <c r="E1743" s="1" t="s">
        <v>27</v>
      </c>
      <c r="F1743" s="6">
        <v>0</v>
      </c>
    </row>
    <row r="1744" spans="1:6" x14ac:dyDescent="0.15">
      <c r="A1744" t="str">
        <f t="shared" si="27"/>
        <v>GAS-MANAGEMENT=ORIGINATIONS</v>
      </c>
      <c r="B1744" s="1" t="s">
        <v>129</v>
      </c>
      <c r="C1744" s="1" t="s">
        <v>19</v>
      </c>
      <c r="D1744" s="1" t="s">
        <v>20</v>
      </c>
      <c r="E1744" s="1" t="s">
        <v>27</v>
      </c>
      <c r="F1744" s="6">
        <v>0</v>
      </c>
    </row>
    <row r="1745" spans="1:6" x14ac:dyDescent="0.15">
      <c r="A1745" t="str">
        <f t="shared" si="27"/>
        <v>GAS-NYMEX=ORIGINATIONS</v>
      </c>
      <c r="B1745" s="1" t="s">
        <v>130</v>
      </c>
      <c r="C1745" s="1" t="s">
        <v>19</v>
      </c>
      <c r="D1745" s="1" t="s">
        <v>20</v>
      </c>
      <c r="E1745" s="1" t="s">
        <v>27</v>
      </c>
      <c r="F1745" s="6">
        <v>88583</v>
      </c>
    </row>
    <row r="1746" spans="1:6" x14ac:dyDescent="0.15">
      <c r="A1746" t="str">
        <f t="shared" si="27"/>
        <v>GAS-PIPE-OPTIONS=ORIGINATIONS</v>
      </c>
      <c r="B1746" s="1" t="s">
        <v>131</v>
      </c>
      <c r="C1746" s="1" t="s">
        <v>19</v>
      </c>
      <c r="D1746" s="1" t="s">
        <v>20</v>
      </c>
      <c r="E1746" s="1" t="s">
        <v>27</v>
      </c>
      <c r="F1746" s="6">
        <v>36867</v>
      </c>
    </row>
    <row r="1747" spans="1:6" x14ac:dyDescent="0.15">
      <c r="A1747" t="str">
        <f t="shared" si="27"/>
        <v>GAS-STORAGE=ORIGINATIONS</v>
      </c>
      <c r="B1747" s="1" t="s">
        <v>132</v>
      </c>
      <c r="C1747" s="1" t="s">
        <v>19</v>
      </c>
      <c r="D1747" s="1" t="s">
        <v>20</v>
      </c>
      <c r="E1747" s="1" t="s">
        <v>27</v>
      </c>
      <c r="F1747" s="6">
        <v>0</v>
      </c>
    </row>
    <row r="1748" spans="1:6" x14ac:dyDescent="0.15">
      <c r="A1748" t="str">
        <f t="shared" si="27"/>
        <v>GAS-TRANSPORT-EAST=ORIGINATIONS</v>
      </c>
      <c r="B1748" s="1" t="s">
        <v>133</v>
      </c>
      <c r="C1748" s="1" t="s">
        <v>19</v>
      </c>
      <c r="D1748" s="1" t="s">
        <v>20</v>
      </c>
      <c r="E1748" s="1" t="s">
        <v>27</v>
      </c>
      <c r="F1748" s="6">
        <v>0</v>
      </c>
    </row>
    <row r="1749" spans="1:6" x14ac:dyDescent="0.15">
      <c r="A1749" t="str">
        <f t="shared" si="27"/>
        <v>IR=ORIGINATIONS</v>
      </c>
      <c r="B1749" s="1" t="s">
        <v>151</v>
      </c>
      <c r="C1749" s="1" t="s">
        <v>19</v>
      </c>
      <c r="D1749" s="1" t="s">
        <v>20</v>
      </c>
      <c r="E1749" s="1" t="s">
        <v>27</v>
      </c>
      <c r="F1749" s="6">
        <v>0</v>
      </c>
    </row>
    <row r="1750" spans="1:6" x14ac:dyDescent="0.15">
      <c r="A1750" t="str">
        <f t="shared" si="27"/>
        <v>LUMBER=ORIGINATIONS</v>
      </c>
      <c r="B1750" s="1" t="s">
        <v>152</v>
      </c>
      <c r="C1750" s="1" t="s">
        <v>19</v>
      </c>
      <c r="D1750" s="1" t="s">
        <v>20</v>
      </c>
      <c r="E1750" s="1" t="s">
        <v>27</v>
      </c>
      <c r="F1750" s="6">
        <v>0</v>
      </c>
    </row>
    <row r="1751" spans="1:6" x14ac:dyDescent="0.15">
      <c r="A1751" t="str">
        <f t="shared" si="27"/>
        <v>NOX=ORIGINATIONS</v>
      </c>
      <c r="B1751" s="1" t="s">
        <v>223</v>
      </c>
      <c r="C1751" s="1" t="s">
        <v>19</v>
      </c>
      <c r="D1751" s="1" t="s">
        <v>20</v>
      </c>
      <c r="E1751" s="1" t="s">
        <v>27</v>
      </c>
      <c r="F1751" s="6">
        <v>0</v>
      </c>
    </row>
    <row r="1752" spans="1:6" x14ac:dyDescent="0.15">
      <c r="A1752" t="str">
        <f t="shared" si="27"/>
        <v>NOX-INV=ORIGINATIONS</v>
      </c>
      <c r="B1752" s="1" t="s">
        <v>224</v>
      </c>
      <c r="C1752" s="1" t="s">
        <v>19</v>
      </c>
      <c r="D1752" s="1" t="s">
        <v>20</v>
      </c>
      <c r="E1752" s="1" t="s">
        <v>27</v>
      </c>
      <c r="F1752" s="6">
        <v>0</v>
      </c>
    </row>
    <row r="1753" spans="1:6" x14ac:dyDescent="0.15">
      <c r="A1753" t="str">
        <f t="shared" si="27"/>
        <v>PAPER=ORIGINATIONS</v>
      </c>
      <c r="B1753" s="1" t="s">
        <v>231</v>
      </c>
      <c r="C1753" s="1" t="s">
        <v>19</v>
      </c>
      <c r="D1753" s="1" t="s">
        <v>20</v>
      </c>
      <c r="E1753" s="1" t="s">
        <v>27</v>
      </c>
      <c r="F1753" s="6">
        <v>0</v>
      </c>
    </row>
    <row r="1754" spans="1:6" x14ac:dyDescent="0.15">
      <c r="A1754" t="str">
        <f t="shared" si="27"/>
        <v>SO2=ORIGINATIONS</v>
      </c>
      <c r="B1754" s="1" t="s">
        <v>238</v>
      </c>
      <c r="C1754" s="1" t="s">
        <v>19</v>
      </c>
      <c r="D1754" s="1" t="s">
        <v>20</v>
      </c>
      <c r="E1754" s="1" t="s">
        <v>27</v>
      </c>
      <c r="F1754" s="6">
        <v>0</v>
      </c>
    </row>
    <row r="1755" spans="1:6" x14ac:dyDescent="0.15">
      <c r="A1755" t="str">
        <f t="shared" si="27"/>
        <v>SO2-INV=ORIGINATIONS</v>
      </c>
      <c r="B1755" s="1" t="s">
        <v>239</v>
      </c>
      <c r="C1755" s="1" t="s">
        <v>19</v>
      </c>
      <c r="D1755" s="1" t="s">
        <v>20</v>
      </c>
      <c r="E1755" s="1" t="s">
        <v>27</v>
      </c>
      <c r="F1755" s="6">
        <v>0</v>
      </c>
    </row>
    <row r="1756" spans="1:6" x14ac:dyDescent="0.15">
      <c r="A1756" t="str">
        <f t="shared" si="27"/>
        <v>WEATHER=ORIGINATIONS</v>
      </c>
      <c r="B1756" s="1" t="s">
        <v>246</v>
      </c>
      <c r="C1756" s="1" t="s">
        <v>19</v>
      </c>
      <c r="D1756" s="1" t="s">
        <v>20</v>
      </c>
      <c r="E1756" s="1" t="s">
        <v>27</v>
      </c>
      <c r="F1756" s="6">
        <v>55000</v>
      </c>
    </row>
    <row r="1757" spans="1:6" x14ac:dyDescent="0.15">
      <c r="A1757" t="str">
        <f t="shared" si="27"/>
        <v>WEST-MGMT=ORIGINATIONS</v>
      </c>
      <c r="B1757" s="1" t="s">
        <v>247</v>
      </c>
      <c r="C1757" s="1" t="s">
        <v>19</v>
      </c>
      <c r="D1757" s="1" t="s">
        <v>20</v>
      </c>
      <c r="E1757" s="1" t="s">
        <v>27</v>
      </c>
      <c r="F1757" s="6">
        <v>0</v>
      </c>
    </row>
    <row r="1758" spans="1:6" x14ac:dyDescent="0.15">
      <c r="A1758" t="str">
        <f t="shared" si="27"/>
        <v>CROSS COMM=ORIGINATIONS</v>
      </c>
      <c r="B1758" s="1" t="s">
        <v>55</v>
      </c>
      <c r="C1758" s="1" t="s">
        <v>19</v>
      </c>
      <c r="D1758" s="1" t="s">
        <v>20</v>
      </c>
      <c r="E1758" s="1" t="s">
        <v>27</v>
      </c>
      <c r="F1758" s="6">
        <v>0</v>
      </c>
    </row>
    <row r="1759" spans="1:6" x14ac:dyDescent="0.15">
      <c r="A1759" t="str">
        <f t="shared" si="27"/>
        <v>EES=ORIGINATIONS</v>
      </c>
      <c r="B1759" s="1" t="s">
        <v>62</v>
      </c>
      <c r="C1759" s="1" t="s">
        <v>19</v>
      </c>
      <c r="D1759" s="1" t="s">
        <v>20</v>
      </c>
      <c r="E1759" s="1" t="s">
        <v>27</v>
      </c>
      <c r="F1759" s="6">
        <v>41869136</v>
      </c>
    </row>
    <row r="1760" spans="1:6" x14ac:dyDescent="0.15">
      <c r="A1760" t="str">
        <f t="shared" si="27"/>
        <v>EES PWR=ORIGINATIONS</v>
      </c>
      <c r="B1760" s="1" t="s">
        <v>64</v>
      </c>
      <c r="C1760" s="1" t="s">
        <v>19</v>
      </c>
      <c r="D1760" s="1" t="s">
        <v>20</v>
      </c>
      <c r="E1760" s="1" t="s">
        <v>27</v>
      </c>
      <c r="F1760" s="6">
        <v>35894362</v>
      </c>
    </row>
    <row r="1761" spans="1:6" x14ac:dyDescent="0.15">
      <c r="A1761" t="str">
        <f t="shared" si="27"/>
        <v>EMISSIONS=ORIGINATIONS</v>
      </c>
      <c r="B1761" s="1" t="s">
        <v>67</v>
      </c>
      <c r="C1761" s="1" t="s">
        <v>19</v>
      </c>
      <c r="D1761" s="1" t="s">
        <v>20</v>
      </c>
      <c r="E1761" s="1" t="s">
        <v>27</v>
      </c>
      <c r="F1761" s="6">
        <v>0</v>
      </c>
    </row>
    <row r="1762" spans="1:6" x14ac:dyDescent="0.15">
      <c r="A1762" t="str">
        <f t="shared" si="27"/>
        <v>GAS-CONSOL-ALL=ORIGINATIONS</v>
      </c>
      <c r="B1762" s="1" t="s">
        <v>93</v>
      </c>
      <c r="C1762" s="1" t="s">
        <v>19</v>
      </c>
      <c r="D1762" s="1" t="s">
        <v>20</v>
      </c>
      <c r="E1762" s="1" t="s">
        <v>27</v>
      </c>
      <c r="F1762" s="6">
        <v>4110163.24</v>
      </c>
    </row>
    <row r="1763" spans="1:6" x14ac:dyDescent="0.15">
      <c r="A1763" t="str">
        <f t="shared" si="27"/>
        <v>GAS-CONSOL-CAN=ORIGINATIONS</v>
      </c>
      <c r="B1763" s="1" t="s">
        <v>94</v>
      </c>
      <c r="C1763" s="1" t="s">
        <v>19</v>
      </c>
      <c r="D1763" s="1" t="s">
        <v>20</v>
      </c>
      <c r="E1763" s="1" t="s">
        <v>27</v>
      </c>
      <c r="F1763" s="6">
        <v>2115874.14</v>
      </c>
    </row>
    <row r="1764" spans="1:6" x14ac:dyDescent="0.15">
      <c r="A1764" t="str">
        <f t="shared" si="27"/>
        <v>GAS-CONSOL-US=ORIGINATIONS</v>
      </c>
      <c r="B1764" s="1" t="s">
        <v>95</v>
      </c>
      <c r="C1764" s="1" t="s">
        <v>19</v>
      </c>
      <c r="D1764" s="1" t="s">
        <v>20</v>
      </c>
      <c r="E1764" s="1" t="s">
        <v>27</v>
      </c>
      <c r="F1764" s="6">
        <v>1994289.1</v>
      </c>
    </row>
    <row r="1765" spans="1:6" x14ac:dyDescent="0.15">
      <c r="A1765" t="str">
        <f t="shared" si="27"/>
        <v>SOUTHERN CONE GAS=ORIGINATIONS</v>
      </c>
      <c r="B1765" s="1" t="s">
        <v>242</v>
      </c>
      <c r="C1765" s="1" t="s">
        <v>19</v>
      </c>
      <c r="D1765" s="1" t="s">
        <v>20</v>
      </c>
      <c r="E1765" s="1" t="s">
        <v>27</v>
      </c>
      <c r="F1765" s="6">
        <v>0</v>
      </c>
    </row>
    <row r="1766" spans="1:6" x14ac:dyDescent="0.15">
      <c r="A1766" t="str">
        <f t="shared" si="27"/>
        <v>SOUTHERN CONE POWER=ORIGINATIONS</v>
      </c>
      <c r="B1766" s="1" t="s">
        <v>243</v>
      </c>
      <c r="C1766" s="1" t="s">
        <v>19</v>
      </c>
      <c r="D1766" s="1" t="s">
        <v>20</v>
      </c>
      <c r="E1766" s="1" t="s">
        <v>27</v>
      </c>
      <c r="F1766" s="6">
        <v>0</v>
      </c>
    </row>
    <row r="1767" spans="1:6" x14ac:dyDescent="0.15">
      <c r="A1767" t="str">
        <f t="shared" si="27"/>
        <v>ARG-FT=ORIGINATIONS &amp; CREDIT RESERVE</v>
      </c>
      <c r="B1767" s="1" t="s">
        <v>18</v>
      </c>
      <c r="C1767" s="1" t="s">
        <v>19</v>
      </c>
      <c r="D1767" s="1" t="s">
        <v>20</v>
      </c>
      <c r="E1767" s="1" t="s">
        <v>28</v>
      </c>
      <c r="F1767" s="6">
        <v>0</v>
      </c>
    </row>
    <row r="1768" spans="1:6" x14ac:dyDescent="0.15">
      <c r="A1768" t="str">
        <f t="shared" si="27"/>
        <v>AUSTRALIA=ORIGINATIONS &amp; CREDIT RESERVE</v>
      </c>
      <c r="B1768" s="1" t="s">
        <v>41</v>
      </c>
      <c r="C1768" s="1" t="s">
        <v>19</v>
      </c>
      <c r="D1768" s="1" t="s">
        <v>20</v>
      </c>
      <c r="E1768" s="1" t="s">
        <v>28</v>
      </c>
      <c r="F1768" s="6">
        <v>0</v>
      </c>
    </row>
    <row r="1769" spans="1:6" x14ac:dyDescent="0.15">
      <c r="A1769" t="str">
        <f t="shared" si="27"/>
        <v>BRAZIL-POWER=ORIGINATIONS &amp; CREDIT RESERVE</v>
      </c>
      <c r="B1769" s="1" t="s">
        <v>48</v>
      </c>
      <c r="C1769" s="1" t="s">
        <v>19</v>
      </c>
      <c r="D1769" s="1" t="s">
        <v>20</v>
      </c>
      <c r="E1769" s="1" t="s">
        <v>28</v>
      </c>
      <c r="F1769" s="6">
        <v>-275000</v>
      </c>
    </row>
    <row r="1770" spans="1:6" x14ac:dyDescent="0.15">
      <c r="A1770" t="str">
        <f t="shared" si="27"/>
        <v>BROADBAND=ORIGINATIONS &amp; CREDIT RESERVE</v>
      </c>
      <c r="B1770" s="1" t="s">
        <v>49</v>
      </c>
      <c r="C1770" s="1" t="s">
        <v>19</v>
      </c>
      <c r="D1770" s="1" t="s">
        <v>20</v>
      </c>
      <c r="E1770" s="1" t="s">
        <v>28</v>
      </c>
      <c r="F1770" s="6">
        <v>0</v>
      </c>
    </row>
    <row r="1771" spans="1:6" x14ac:dyDescent="0.15">
      <c r="A1771" t="str">
        <f t="shared" si="27"/>
        <v>COAL=ORIGINATIONS &amp; CREDIT RESERVE</v>
      </c>
      <c r="B1771" s="1" t="s">
        <v>53</v>
      </c>
      <c r="C1771" s="1" t="s">
        <v>19</v>
      </c>
      <c r="D1771" s="1" t="s">
        <v>20</v>
      </c>
      <c r="E1771" s="1" t="s">
        <v>28</v>
      </c>
      <c r="F1771" s="6">
        <v>0</v>
      </c>
    </row>
    <row r="1772" spans="1:6" x14ac:dyDescent="0.15">
      <c r="A1772" t="str">
        <f t="shared" si="27"/>
        <v>CROSS COMM-GAS=ORIGINATIONS &amp; CREDIT RESERVE</v>
      </c>
      <c r="B1772" s="1" t="s">
        <v>56</v>
      </c>
      <c r="C1772" s="1" t="s">
        <v>19</v>
      </c>
      <c r="D1772" s="1" t="s">
        <v>20</v>
      </c>
      <c r="E1772" s="1" t="s">
        <v>28</v>
      </c>
      <c r="F1772" s="6">
        <v>0</v>
      </c>
    </row>
    <row r="1773" spans="1:6" x14ac:dyDescent="0.15">
      <c r="A1773" t="str">
        <f t="shared" si="27"/>
        <v>CROSS COMM-POWER=ORIGINATIONS &amp; CREDIT RESERVE</v>
      </c>
      <c r="B1773" s="1" t="s">
        <v>58</v>
      </c>
      <c r="C1773" s="1" t="s">
        <v>19</v>
      </c>
      <c r="D1773" s="1" t="s">
        <v>20</v>
      </c>
      <c r="E1773" s="1" t="s">
        <v>28</v>
      </c>
      <c r="F1773" s="6">
        <v>0</v>
      </c>
    </row>
    <row r="1774" spans="1:6" x14ac:dyDescent="0.15">
      <c r="A1774" t="str">
        <f t="shared" si="27"/>
        <v>EBS-ADVERTISING=ORIGINATIONS &amp; CREDIT RESERVE</v>
      </c>
      <c r="B1774" s="1" t="s">
        <v>60</v>
      </c>
      <c r="C1774" s="1" t="s">
        <v>19</v>
      </c>
      <c r="D1774" s="1" t="s">
        <v>20</v>
      </c>
      <c r="E1774" s="1" t="s">
        <v>28</v>
      </c>
      <c r="F1774" s="6">
        <v>0</v>
      </c>
    </row>
    <row r="1775" spans="1:6" x14ac:dyDescent="0.15">
      <c r="A1775" t="str">
        <f t="shared" si="27"/>
        <v>EMISSIONS-IR-HEDGE=ORIGINATIONS &amp; CREDIT RESERVE</v>
      </c>
      <c r="B1775" s="1" t="s">
        <v>68</v>
      </c>
      <c r="C1775" s="1" t="s">
        <v>19</v>
      </c>
      <c r="D1775" s="1" t="s">
        <v>20</v>
      </c>
      <c r="E1775" s="1" t="s">
        <v>28</v>
      </c>
      <c r="F1775" s="6">
        <v>0</v>
      </c>
    </row>
    <row r="1776" spans="1:6" x14ac:dyDescent="0.15">
      <c r="A1776" t="str">
        <f t="shared" si="27"/>
        <v>ESA-GAS-BOLIVIA=ORIGINATIONS &amp; CREDIT RESERVE</v>
      </c>
      <c r="B1776" s="1" t="s">
        <v>74</v>
      </c>
      <c r="C1776" s="1" t="s">
        <v>19</v>
      </c>
      <c r="D1776" s="1" t="s">
        <v>20</v>
      </c>
      <c r="E1776" s="1" t="s">
        <v>28</v>
      </c>
      <c r="F1776" s="6">
        <v>0</v>
      </c>
    </row>
    <row r="1777" spans="1:6" x14ac:dyDescent="0.15">
      <c r="A1777" t="str">
        <f t="shared" si="27"/>
        <v>ESA-SOCONE GAS=ORIGINATIONS &amp; CREDIT RESERVE</v>
      </c>
      <c r="B1777" s="1" t="s">
        <v>75</v>
      </c>
      <c r="C1777" s="1" t="s">
        <v>19</v>
      </c>
      <c r="D1777" s="1" t="s">
        <v>20</v>
      </c>
      <c r="E1777" s="1" t="s">
        <v>28</v>
      </c>
      <c r="F1777" s="6">
        <v>0</v>
      </c>
    </row>
    <row r="1778" spans="1:6" x14ac:dyDescent="0.15">
      <c r="A1778" t="str">
        <f t="shared" si="27"/>
        <v>ESA-TBS CRUDE=ORIGINATIONS &amp; CREDIT RESERVE</v>
      </c>
      <c r="B1778" s="1" t="s">
        <v>76</v>
      </c>
      <c r="C1778" s="1" t="s">
        <v>19</v>
      </c>
      <c r="D1778" s="1" t="s">
        <v>20</v>
      </c>
      <c r="E1778" s="1" t="s">
        <v>28</v>
      </c>
      <c r="F1778" s="6">
        <v>0</v>
      </c>
    </row>
    <row r="1779" spans="1:6" x14ac:dyDescent="0.15">
      <c r="A1779" t="str">
        <f t="shared" si="27"/>
        <v>ESA-TBS GAS=ORIGINATIONS &amp; CREDIT RESERVE</v>
      </c>
      <c r="B1779" s="1" t="s">
        <v>77</v>
      </c>
      <c r="C1779" s="1" t="s">
        <v>19</v>
      </c>
      <c r="D1779" s="1" t="s">
        <v>20</v>
      </c>
      <c r="E1779" s="1" t="s">
        <v>28</v>
      </c>
      <c r="F1779" s="6">
        <v>0</v>
      </c>
    </row>
    <row r="1780" spans="1:6" x14ac:dyDescent="0.15">
      <c r="A1780" t="str">
        <f t="shared" si="27"/>
        <v>FX=ORIGINATIONS &amp; CREDIT RESERVE</v>
      </c>
      <c r="B1780" s="1" t="s">
        <v>90</v>
      </c>
      <c r="C1780" s="1" t="s">
        <v>19</v>
      </c>
      <c r="D1780" s="1" t="s">
        <v>20</v>
      </c>
      <c r="E1780" s="1" t="s">
        <v>28</v>
      </c>
      <c r="F1780" s="6">
        <v>0</v>
      </c>
    </row>
    <row r="1781" spans="1:6" x14ac:dyDescent="0.15">
      <c r="A1781" t="str">
        <f t="shared" si="27"/>
        <v>IR=ORIGINATIONS &amp; CREDIT RESERVE</v>
      </c>
      <c r="B1781" s="1" t="s">
        <v>151</v>
      </c>
      <c r="C1781" s="1" t="s">
        <v>19</v>
      </c>
      <c r="D1781" s="1" t="s">
        <v>20</v>
      </c>
      <c r="E1781" s="1" t="s">
        <v>28</v>
      </c>
      <c r="F1781" s="6">
        <v>0</v>
      </c>
    </row>
    <row r="1782" spans="1:6" x14ac:dyDescent="0.15">
      <c r="A1782" t="str">
        <f t="shared" si="27"/>
        <v>LUMBER=ORIGINATIONS &amp; CREDIT RESERVE</v>
      </c>
      <c r="B1782" s="1" t="s">
        <v>152</v>
      </c>
      <c r="C1782" s="1" t="s">
        <v>19</v>
      </c>
      <c r="D1782" s="1" t="s">
        <v>20</v>
      </c>
      <c r="E1782" s="1" t="s">
        <v>28</v>
      </c>
      <c r="F1782" s="6">
        <v>0</v>
      </c>
    </row>
    <row r="1783" spans="1:6" x14ac:dyDescent="0.15">
      <c r="A1783" t="str">
        <f t="shared" si="27"/>
        <v>NOX=ORIGINATIONS &amp; CREDIT RESERVE</v>
      </c>
      <c r="B1783" s="1" t="s">
        <v>223</v>
      </c>
      <c r="C1783" s="1" t="s">
        <v>19</v>
      </c>
      <c r="D1783" s="1" t="s">
        <v>20</v>
      </c>
      <c r="E1783" s="1" t="s">
        <v>28</v>
      </c>
      <c r="F1783" s="6">
        <v>0</v>
      </c>
    </row>
    <row r="1784" spans="1:6" x14ac:dyDescent="0.15">
      <c r="A1784" t="str">
        <f t="shared" si="27"/>
        <v>NOX-INV=ORIGINATIONS &amp; CREDIT RESERVE</v>
      </c>
      <c r="B1784" s="1" t="s">
        <v>224</v>
      </c>
      <c r="C1784" s="1" t="s">
        <v>19</v>
      </c>
      <c r="D1784" s="1" t="s">
        <v>20</v>
      </c>
      <c r="E1784" s="1" t="s">
        <v>28</v>
      </c>
      <c r="F1784" s="6">
        <v>0</v>
      </c>
    </row>
    <row r="1785" spans="1:6" x14ac:dyDescent="0.15">
      <c r="A1785" t="str">
        <f t="shared" si="27"/>
        <v>PAPER=ORIGINATIONS &amp; CREDIT RESERVE</v>
      </c>
      <c r="B1785" s="1" t="s">
        <v>231</v>
      </c>
      <c r="C1785" s="1" t="s">
        <v>19</v>
      </c>
      <c r="D1785" s="1" t="s">
        <v>20</v>
      </c>
      <c r="E1785" s="1" t="s">
        <v>28</v>
      </c>
      <c r="F1785" s="6">
        <v>835000</v>
      </c>
    </row>
    <row r="1786" spans="1:6" x14ac:dyDescent="0.15">
      <c r="A1786" t="str">
        <f t="shared" si="27"/>
        <v>POWER-EAST=ORIGINATIONS &amp; CREDIT RESERVE</v>
      </c>
      <c r="B1786" s="1" t="s">
        <v>235</v>
      </c>
      <c r="C1786" s="1" t="s">
        <v>19</v>
      </c>
      <c r="D1786" s="1" t="s">
        <v>20</v>
      </c>
      <c r="E1786" s="1" t="s">
        <v>28</v>
      </c>
      <c r="F1786" s="6">
        <v>0</v>
      </c>
    </row>
    <row r="1787" spans="1:6" x14ac:dyDescent="0.15">
      <c r="A1787" t="str">
        <f t="shared" si="27"/>
        <v>POWER-GENCO=ORIGINATIONS &amp; CREDIT RESERVE</v>
      </c>
      <c r="B1787" s="1" t="s">
        <v>236</v>
      </c>
      <c r="C1787" s="1" t="s">
        <v>19</v>
      </c>
      <c r="D1787" s="1" t="s">
        <v>20</v>
      </c>
      <c r="E1787" s="1" t="s">
        <v>28</v>
      </c>
      <c r="F1787" s="6">
        <v>0</v>
      </c>
    </row>
    <row r="1788" spans="1:6" x14ac:dyDescent="0.15">
      <c r="A1788" t="str">
        <f t="shared" si="27"/>
        <v>POWER-WEST=ORIGINATIONS &amp; CREDIT RESERVE</v>
      </c>
      <c r="B1788" s="1" t="s">
        <v>237</v>
      </c>
      <c r="C1788" s="1" t="s">
        <v>19</v>
      </c>
      <c r="D1788" s="1" t="s">
        <v>20</v>
      </c>
      <c r="E1788" s="1" t="s">
        <v>28</v>
      </c>
      <c r="F1788" s="6">
        <v>2288496</v>
      </c>
    </row>
    <row r="1789" spans="1:6" x14ac:dyDescent="0.15">
      <c r="A1789" t="str">
        <f t="shared" si="27"/>
        <v>SO2=ORIGINATIONS &amp; CREDIT RESERVE</v>
      </c>
      <c r="B1789" s="1" t="s">
        <v>238</v>
      </c>
      <c r="C1789" s="1" t="s">
        <v>19</v>
      </c>
      <c r="D1789" s="1" t="s">
        <v>20</v>
      </c>
      <c r="E1789" s="1" t="s">
        <v>28</v>
      </c>
      <c r="F1789" s="6">
        <v>0</v>
      </c>
    </row>
    <row r="1790" spans="1:6" x14ac:dyDescent="0.15">
      <c r="A1790" t="str">
        <f t="shared" si="27"/>
        <v>SO2-INV=ORIGINATIONS &amp; CREDIT RESERVE</v>
      </c>
      <c r="B1790" s="1" t="s">
        <v>239</v>
      </c>
      <c r="C1790" s="1" t="s">
        <v>19</v>
      </c>
      <c r="D1790" s="1" t="s">
        <v>20</v>
      </c>
      <c r="E1790" s="1" t="s">
        <v>28</v>
      </c>
      <c r="F1790" s="6">
        <v>0</v>
      </c>
    </row>
    <row r="1791" spans="1:6" x14ac:dyDescent="0.15">
      <c r="A1791" t="str">
        <f t="shared" si="27"/>
        <v>WEATHER=ORIGINATIONS &amp; CREDIT RESERVE</v>
      </c>
      <c r="B1791" s="1" t="s">
        <v>246</v>
      </c>
      <c r="C1791" s="1" t="s">
        <v>19</v>
      </c>
      <c r="D1791" s="1" t="s">
        <v>20</v>
      </c>
      <c r="E1791" s="1" t="s">
        <v>28</v>
      </c>
      <c r="F1791" s="6">
        <v>55000</v>
      </c>
    </row>
    <row r="1792" spans="1:6" x14ac:dyDescent="0.15">
      <c r="A1792" t="str">
        <f t="shared" si="27"/>
        <v>CROSS COMM=ORIGINATIONS &amp; CREDIT RESERVE</v>
      </c>
      <c r="B1792" s="1" t="s">
        <v>55</v>
      </c>
      <c r="C1792" s="1" t="s">
        <v>19</v>
      </c>
      <c r="D1792" s="1" t="s">
        <v>20</v>
      </c>
      <c r="E1792" s="1" t="s">
        <v>28</v>
      </c>
      <c r="F1792" s="6">
        <v>0</v>
      </c>
    </row>
    <row r="1793" spans="1:6" x14ac:dyDescent="0.15">
      <c r="A1793" t="str">
        <f t="shared" si="27"/>
        <v>EMISSIONS=ORIGINATIONS &amp; CREDIT RESERVE</v>
      </c>
      <c r="B1793" s="1" t="s">
        <v>67</v>
      </c>
      <c r="C1793" s="1" t="s">
        <v>19</v>
      </c>
      <c r="D1793" s="1" t="s">
        <v>20</v>
      </c>
      <c r="E1793" s="1" t="s">
        <v>28</v>
      </c>
      <c r="F1793" s="6">
        <v>0</v>
      </c>
    </row>
    <row r="1794" spans="1:6" x14ac:dyDescent="0.15">
      <c r="A1794" t="str">
        <f t="shared" si="27"/>
        <v>POWER=ORIGINATIONS &amp; CREDIT RESERVE</v>
      </c>
      <c r="B1794" s="1" t="s">
        <v>232</v>
      </c>
      <c r="C1794" s="1" t="s">
        <v>19</v>
      </c>
      <c r="D1794" s="1" t="s">
        <v>20</v>
      </c>
      <c r="E1794" s="1" t="s">
        <v>28</v>
      </c>
      <c r="F1794" s="6">
        <v>2288496</v>
      </c>
    </row>
    <row r="1795" spans="1:6" x14ac:dyDescent="0.15">
      <c r="A1795" t="str">
        <f t="shared" ref="A1795:A1858" si="28">B1795&amp;"="&amp;E1795</f>
        <v>POWER EAST &amp; GENCO=ORIGINATIONS &amp; CREDIT RESERVE</v>
      </c>
      <c r="B1795" s="1" t="s">
        <v>233</v>
      </c>
      <c r="C1795" s="1" t="s">
        <v>19</v>
      </c>
      <c r="D1795" s="1" t="s">
        <v>20</v>
      </c>
      <c r="E1795" s="1" t="s">
        <v>28</v>
      </c>
      <c r="F1795" s="6">
        <v>0</v>
      </c>
    </row>
    <row r="1796" spans="1:6" x14ac:dyDescent="0.15">
      <c r="A1796" t="str">
        <f t="shared" si="28"/>
        <v>SOUTHERN CONE GAS=ORIGINATIONS &amp; CREDIT RESERVE</v>
      </c>
      <c r="B1796" s="1" t="s">
        <v>242</v>
      </c>
      <c r="C1796" s="1" t="s">
        <v>19</v>
      </c>
      <c r="D1796" s="1" t="s">
        <v>20</v>
      </c>
      <c r="E1796" s="1" t="s">
        <v>28</v>
      </c>
      <c r="F1796" s="6">
        <v>0</v>
      </c>
    </row>
    <row r="1797" spans="1:6" x14ac:dyDescent="0.15">
      <c r="A1797" t="str">
        <f t="shared" si="28"/>
        <v>SOUTHERN CONE POWER=ORIGINATIONS &amp; CREDIT RESERVE</v>
      </c>
      <c r="B1797" s="1" t="s">
        <v>243</v>
      </c>
      <c r="C1797" s="1" t="s">
        <v>19</v>
      </c>
      <c r="D1797" s="1" t="s">
        <v>20</v>
      </c>
      <c r="E1797" s="1" t="s">
        <v>28</v>
      </c>
      <c r="F1797" s="6">
        <v>-275000</v>
      </c>
    </row>
    <row r="1798" spans="1:6" x14ac:dyDescent="0.15">
      <c r="A1798" t="str">
        <f t="shared" si="28"/>
        <v>GAS-EXEC-SPEC=ORIGINATIONS (MID MARKET)</v>
      </c>
      <c r="B1798" s="1" t="s">
        <v>96</v>
      </c>
      <c r="C1798" s="1" t="s">
        <v>19</v>
      </c>
      <c r="D1798" s="1" t="s">
        <v>20</v>
      </c>
      <c r="E1798" s="1" t="s">
        <v>102</v>
      </c>
      <c r="F1798" s="6">
        <v>0</v>
      </c>
    </row>
    <row r="1799" spans="1:6" x14ac:dyDescent="0.15">
      <c r="A1799" t="str">
        <f t="shared" si="28"/>
        <v>GAS-FIRM-CANADA=ORIGINATIONS (MID MARKET)</v>
      </c>
      <c r="B1799" s="1" t="s">
        <v>106</v>
      </c>
      <c r="C1799" s="1" t="s">
        <v>19</v>
      </c>
      <c r="D1799" s="1" t="s">
        <v>20</v>
      </c>
      <c r="E1799" s="1" t="s">
        <v>102</v>
      </c>
      <c r="F1799" s="6">
        <v>0</v>
      </c>
    </row>
    <row r="1800" spans="1:6" x14ac:dyDescent="0.15">
      <c r="A1800" t="str">
        <f t="shared" si="28"/>
        <v>GAS-FIRM-CENT=ORIGINATIONS (MID MARKET)</v>
      </c>
      <c r="B1800" s="1" t="s">
        <v>107</v>
      </c>
      <c r="C1800" s="1" t="s">
        <v>19</v>
      </c>
      <c r="D1800" s="1" t="s">
        <v>20</v>
      </c>
      <c r="E1800" s="1" t="s">
        <v>102</v>
      </c>
      <c r="F1800" s="6">
        <v>21019</v>
      </c>
    </row>
    <row r="1801" spans="1:6" x14ac:dyDescent="0.15">
      <c r="A1801" t="str">
        <f t="shared" si="28"/>
        <v>GAS-FIRM-DENVER=ORIGINATIONS (MID MARKET)</v>
      </c>
      <c r="B1801" s="1" t="s">
        <v>108</v>
      </c>
      <c r="C1801" s="1" t="s">
        <v>19</v>
      </c>
      <c r="D1801" s="1" t="s">
        <v>20</v>
      </c>
      <c r="E1801" s="1" t="s">
        <v>102</v>
      </c>
      <c r="F1801" s="6">
        <v>0</v>
      </c>
    </row>
    <row r="1802" spans="1:6" x14ac:dyDescent="0.15">
      <c r="A1802" t="str">
        <f t="shared" si="28"/>
        <v>GAS-FIRM-EAST=ORIGINATIONS (MID MARKET)</v>
      </c>
      <c r="B1802" s="1" t="s">
        <v>109</v>
      </c>
      <c r="C1802" s="1" t="s">
        <v>19</v>
      </c>
      <c r="D1802" s="1" t="s">
        <v>20</v>
      </c>
      <c r="E1802" s="1" t="s">
        <v>102</v>
      </c>
      <c r="F1802" s="6">
        <v>41919</v>
      </c>
    </row>
    <row r="1803" spans="1:6" x14ac:dyDescent="0.15">
      <c r="A1803" t="str">
        <f t="shared" si="28"/>
        <v>GAS-FIRM-GD-OPTION=ORIGINATIONS (MID MARKET)</v>
      </c>
      <c r="B1803" s="1" t="s">
        <v>110</v>
      </c>
      <c r="C1803" s="1" t="s">
        <v>19</v>
      </c>
      <c r="D1803" s="1" t="s">
        <v>20</v>
      </c>
      <c r="E1803" s="1" t="s">
        <v>102</v>
      </c>
      <c r="F1803" s="6">
        <v>0</v>
      </c>
    </row>
    <row r="1804" spans="1:6" x14ac:dyDescent="0.15">
      <c r="A1804" t="str">
        <f t="shared" si="28"/>
        <v>GAS-FIRM-NWEST=ORIGINATIONS (MID MARKET)</v>
      </c>
      <c r="B1804" s="1" t="s">
        <v>111</v>
      </c>
      <c r="C1804" s="1" t="s">
        <v>19</v>
      </c>
      <c r="D1804" s="1" t="s">
        <v>20</v>
      </c>
      <c r="E1804" s="1" t="s">
        <v>102</v>
      </c>
      <c r="F1804" s="6">
        <v>165860.53</v>
      </c>
    </row>
    <row r="1805" spans="1:6" x14ac:dyDescent="0.15">
      <c r="A1805" t="str">
        <f t="shared" si="28"/>
        <v>GAS-FIRM-NY=ORIGINATIONS (MID MARKET)</v>
      </c>
      <c r="B1805" s="1" t="s">
        <v>112</v>
      </c>
      <c r="C1805" s="1" t="s">
        <v>19</v>
      </c>
      <c r="D1805" s="1" t="s">
        <v>20</v>
      </c>
      <c r="E1805" s="1" t="s">
        <v>102</v>
      </c>
      <c r="F1805" s="6">
        <v>140437.46</v>
      </c>
    </row>
    <row r="1806" spans="1:6" x14ac:dyDescent="0.15">
      <c r="A1806" t="str">
        <f t="shared" si="28"/>
        <v>GAS-FIRM-TECH=ORIGINATIONS (MID MARKET)</v>
      </c>
      <c r="B1806" s="1" t="s">
        <v>113</v>
      </c>
      <c r="C1806" s="1" t="s">
        <v>19</v>
      </c>
      <c r="D1806" s="1" t="s">
        <v>20</v>
      </c>
      <c r="E1806" s="1" t="s">
        <v>102</v>
      </c>
      <c r="F1806" s="6">
        <v>0</v>
      </c>
    </row>
    <row r="1807" spans="1:6" x14ac:dyDescent="0.15">
      <c r="A1807" t="str">
        <f t="shared" si="28"/>
        <v>GAS-FIRM-TX-MCL=ORIGINATIONS (MID MARKET)</v>
      </c>
      <c r="B1807" s="1" t="s">
        <v>114</v>
      </c>
      <c r="C1807" s="1" t="s">
        <v>19</v>
      </c>
      <c r="D1807" s="1" t="s">
        <v>20</v>
      </c>
      <c r="E1807" s="1" t="s">
        <v>102</v>
      </c>
      <c r="F1807" s="6">
        <v>0</v>
      </c>
    </row>
    <row r="1808" spans="1:6" x14ac:dyDescent="0.15">
      <c r="A1808" t="str">
        <f t="shared" si="28"/>
        <v>GAS-FIRM-TX-RIC=ORIGINATIONS (MID MARKET)</v>
      </c>
      <c r="B1808" s="1" t="s">
        <v>115</v>
      </c>
      <c r="C1808" s="1" t="s">
        <v>19</v>
      </c>
      <c r="D1808" s="1" t="s">
        <v>20</v>
      </c>
      <c r="E1808" s="1" t="s">
        <v>102</v>
      </c>
      <c r="F1808" s="6">
        <v>0</v>
      </c>
    </row>
    <row r="1809" spans="1:6" x14ac:dyDescent="0.15">
      <c r="A1809" t="str">
        <f t="shared" si="28"/>
        <v>GAS-FIRM-WEST=ORIGINATIONS (MID MARKET)</v>
      </c>
      <c r="B1809" s="1" t="s">
        <v>116</v>
      </c>
      <c r="C1809" s="1" t="s">
        <v>19</v>
      </c>
      <c r="D1809" s="1" t="s">
        <v>20</v>
      </c>
      <c r="E1809" s="1" t="s">
        <v>102</v>
      </c>
      <c r="F1809" s="6">
        <v>54008</v>
      </c>
    </row>
    <row r="1810" spans="1:6" x14ac:dyDescent="0.15">
      <c r="A1810" t="str">
        <f t="shared" si="28"/>
        <v>GAS-GAS-EXEC=ORIGINATIONS (MID MARKET)</v>
      </c>
      <c r="B1810" s="1" t="s">
        <v>117</v>
      </c>
      <c r="C1810" s="1" t="s">
        <v>19</v>
      </c>
      <c r="D1810" s="1" t="s">
        <v>20</v>
      </c>
      <c r="E1810" s="1" t="s">
        <v>102</v>
      </c>
      <c r="F1810" s="6">
        <v>0</v>
      </c>
    </row>
    <row r="1811" spans="1:6" x14ac:dyDescent="0.15">
      <c r="A1811" t="str">
        <f t="shared" si="28"/>
        <v>GAS-GD-EAST=ORIGINATIONS (MID MARKET)</v>
      </c>
      <c r="B1811" s="1" t="s">
        <v>118</v>
      </c>
      <c r="C1811" s="1" t="s">
        <v>19</v>
      </c>
      <c r="D1811" s="1" t="s">
        <v>20</v>
      </c>
      <c r="E1811" s="1" t="s">
        <v>102</v>
      </c>
      <c r="F1811" s="6">
        <v>0</v>
      </c>
    </row>
    <row r="1812" spans="1:6" x14ac:dyDescent="0.15">
      <c r="A1812" t="str">
        <f t="shared" si="28"/>
        <v>GAS-GD-HUB=ORIGINATIONS (MID MARKET)</v>
      </c>
      <c r="B1812" s="1" t="s">
        <v>119</v>
      </c>
      <c r="C1812" s="1" t="s">
        <v>19</v>
      </c>
      <c r="D1812" s="1" t="s">
        <v>20</v>
      </c>
      <c r="E1812" s="1" t="s">
        <v>102</v>
      </c>
      <c r="F1812" s="6">
        <v>10609.88</v>
      </c>
    </row>
    <row r="1813" spans="1:6" x14ac:dyDescent="0.15">
      <c r="A1813" t="str">
        <f t="shared" si="28"/>
        <v>GAS-GD-TEXAS=ORIGINATIONS (MID MARKET)</v>
      </c>
      <c r="B1813" s="1" t="s">
        <v>120</v>
      </c>
      <c r="C1813" s="1" t="s">
        <v>19</v>
      </c>
      <c r="D1813" s="1" t="s">
        <v>20</v>
      </c>
      <c r="E1813" s="1" t="s">
        <v>102</v>
      </c>
      <c r="F1813" s="6">
        <v>0</v>
      </c>
    </row>
    <row r="1814" spans="1:6" x14ac:dyDescent="0.15">
      <c r="A1814" t="str">
        <f t="shared" si="28"/>
        <v>GAS-GD-WEST=ORIGINATIONS (MID MARKET)</v>
      </c>
      <c r="B1814" s="1" t="s">
        <v>121</v>
      </c>
      <c r="C1814" s="1" t="s">
        <v>19</v>
      </c>
      <c r="D1814" s="1" t="s">
        <v>20</v>
      </c>
      <c r="E1814" s="1" t="s">
        <v>102</v>
      </c>
      <c r="F1814" s="6">
        <v>2072.5</v>
      </c>
    </row>
    <row r="1815" spans="1:6" x14ac:dyDescent="0.15">
      <c r="A1815" t="str">
        <f t="shared" si="28"/>
        <v>GAS-IM-CANADA=ORIGINATIONS (MID MARKET)</v>
      </c>
      <c r="B1815" s="1" t="s">
        <v>122</v>
      </c>
      <c r="C1815" s="1" t="s">
        <v>19</v>
      </c>
      <c r="D1815" s="1" t="s">
        <v>20</v>
      </c>
      <c r="E1815" s="1" t="s">
        <v>102</v>
      </c>
      <c r="F1815" s="6">
        <v>0</v>
      </c>
    </row>
    <row r="1816" spans="1:6" x14ac:dyDescent="0.15">
      <c r="A1816" t="str">
        <f t="shared" si="28"/>
        <v>GAS-IM-CENT=ORIGINATIONS (MID MARKET)</v>
      </c>
      <c r="B1816" s="1" t="s">
        <v>123</v>
      </c>
      <c r="C1816" s="1" t="s">
        <v>19</v>
      </c>
      <c r="D1816" s="1" t="s">
        <v>20</v>
      </c>
      <c r="E1816" s="1" t="s">
        <v>102</v>
      </c>
      <c r="F1816" s="6">
        <v>37735.5</v>
      </c>
    </row>
    <row r="1817" spans="1:6" x14ac:dyDescent="0.15">
      <c r="A1817" t="str">
        <f t="shared" si="28"/>
        <v>GAS-IM-CHICAGO=ORIGINATIONS (MID MARKET)</v>
      </c>
      <c r="B1817" s="1" t="s">
        <v>124</v>
      </c>
      <c r="C1817" s="1" t="s">
        <v>19</v>
      </c>
      <c r="D1817" s="1" t="s">
        <v>20</v>
      </c>
      <c r="E1817" s="1" t="s">
        <v>102</v>
      </c>
      <c r="F1817" s="6">
        <v>0</v>
      </c>
    </row>
    <row r="1818" spans="1:6" x14ac:dyDescent="0.15">
      <c r="A1818" t="str">
        <f t="shared" si="28"/>
        <v>GAS-IM-DENVER=ORIGINATIONS (MID MARKET)</v>
      </c>
      <c r="B1818" s="1" t="s">
        <v>125</v>
      </c>
      <c r="C1818" s="1" t="s">
        <v>19</v>
      </c>
      <c r="D1818" s="1" t="s">
        <v>20</v>
      </c>
      <c r="E1818" s="1" t="s">
        <v>102</v>
      </c>
      <c r="F1818" s="6">
        <v>0</v>
      </c>
    </row>
    <row r="1819" spans="1:6" x14ac:dyDescent="0.15">
      <c r="A1819" t="str">
        <f t="shared" si="28"/>
        <v>GAS-IM-EAST=ORIGINATIONS (MID MARKET)</v>
      </c>
      <c r="B1819" s="1" t="s">
        <v>126</v>
      </c>
      <c r="C1819" s="1" t="s">
        <v>19</v>
      </c>
      <c r="D1819" s="1" t="s">
        <v>20</v>
      </c>
      <c r="E1819" s="1" t="s">
        <v>102</v>
      </c>
      <c r="F1819" s="6">
        <v>-11206.16</v>
      </c>
    </row>
    <row r="1820" spans="1:6" x14ac:dyDescent="0.15">
      <c r="A1820" t="str">
        <f t="shared" si="28"/>
        <v>GAS-IM-TEXAS=ORIGINATIONS (MID MARKET)</v>
      </c>
      <c r="B1820" s="1" t="s">
        <v>127</v>
      </c>
      <c r="C1820" s="1" t="s">
        <v>19</v>
      </c>
      <c r="D1820" s="1" t="s">
        <v>20</v>
      </c>
      <c r="E1820" s="1" t="s">
        <v>102</v>
      </c>
      <c r="F1820" s="6">
        <v>0</v>
      </c>
    </row>
    <row r="1821" spans="1:6" x14ac:dyDescent="0.15">
      <c r="A1821" t="str">
        <f t="shared" si="28"/>
        <v>GAS-IM-WEST=ORIGINATIONS (MID MARKET)</v>
      </c>
      <c r="B1821" s="1" t="s">
        <v>128</v>
      </c>
      <c r="C1821" s="1" t="s">
        <v>19</v>
      </c>
      <c r="D1821" s="1" t="s">
        <v>20</v>
      </c>
      <c r="E1821" s="1" t="s">
        <v>102</v>
      </c>
      <c r="F1821" s="6">
        <v>0</v>
      </c>
    </row>
    <row r="1822" spans="1:6" x14ac:dyDescent="0.15">
      <c r="A1822" t="str">
        <f t="shared" si="28"/>
        <v>GAS-MANAGEMENT=ORIGINATIONS (MID MARKET)</v>
      </c>
      <c r="B1822" s="1" t="s">
        <v>129</v>
      </c>
      <c r="C1822" s="1" t="s">
        <v>19</v>
      </c>
      <c r="D1822" s="1" t="s">
        <v>20</v>
      </c>
      <c r="E1822" s="1" t="s">
        <v>102</v>
      </c>
      <c r="F1822" s="6">
        <v>0</v>
      </c>
    </row>
    <row r="1823" spans="1:6" x14ac:dyDescent="0.15">
      <c r="A1823" t="str">
        <f t="shared" si="28"/>
        <v>GAS-NYMEX=ORIGINATIONS (MID MARKET)</v>
      </c>
      <c r="B1823" s="1" t="s">
        <v>130</v>
      </c>
      <c r="C1823" s="1" t="s">
        <v>19</v>
      </c>
      <c r="D1823" s="1" t="s">
        <v>20</v>
      </c>
      <c r="E1823" s="1" t="s">
        <v>102</v>
      </c>
      <c r="F1823" s="6">
        <v>1686315.15</v>
      </c>
    </row>
    <row r="1824" spans="1:6" x14ac:dyDescent="0.15">
      <c r="A1824" t="str">
        <f t="shared" si="28"/>
        <v>GAS-PIPE-OPTIONS=ORIGINATIONS (MID MARKET)</v>
      </c>
      <c r="B1824" s="1" t="s">
        <v>131</v>
      </c>
      <c r="C1824" s="1" t="s">
        <v>19</v>
      </c>
      <c r="D1824" s="1" t="s">
        <v>20</v>
      </c>
      <c r="E1824" s="1" t="s">
        <v>102</v>
      </c>
      <c r="F1824" s="6">
        <v>144408.29999999999</v>
      </c>
    </row>
    <row r="1825" spans="1:6" x14ac:dyDescent="0.15">
      <c r="A1825" t="str">
        <f t="shared" si="28"/>
        <v>GAS-STORAGE=ORIGINATIONS (MID MARKET)</v>
      </c>
      <c r="B1825" s="1" t="s">
        <v>132</v>
      </c>
      <c r="C1825" s="1" t="s">
        <v>19</v>
      </c>
      <c r="D1825" s="1" t="s">
        <v>20</v>
      </c>
      <c r="E1825" s="1" t="s">
        <v>102</v>
      </c>
      <c r="F1825" s="6">
        <v>0</v>
      </c>
    </row>
    <row r="1826" spans="1:6" x14ac:dyDescent="0.15">
      <c r="A1826" t="str">
        <f t="shared" si="28"/>
        <v>GAS-TRANSPORT-EAST=ORIGINATIONS (MID MARKET)</v>
      </c>
      <c r="B1826" s="1" t="s">
        <v>133</v>
      </c>
      <c r="C1826" s="1" t="s">
        <v>19</v>
      </c>
      <c r="D1826" s="1" t="s">
        <v>20</v>
      </c>
      <c r="E1826" s="1" t="s">
        <v>102</v>
      </c>
      <c r="F1826" s="6">
        <v>0</v>
      </c>
    </row>
    <row r="1827" spans="1:6" x14ac:dyDescent="0.15">
      <c r="A1827" t="str">
        <f t="shared" si="28"/>
        <v>WEST-MGMT=ORIGINATIONS (MID MARKET)</v>
      </c>
      <c r="B1827" s="1" t="s">
        <v>247</v>
      </c>
      <c r="C1827" s="1" t="s">
        <v>19</v>
      </c>
      <c r="D1827" s="1" t="s">
        <v>20</v>
      </c>
      <c r="E1827" s="1" t="s">
        <v>102</v>
      </c>
      <c r="F1827" s="6">
        <v>0</v>
      </c>
    </row>
    <row r="1828" spans="1:6" x14ac:dyDescent="0.15">
      <c r="A1828" t="str">
        <f t="shared" si="28"/>
        <v>GAS-CONSOL-ALL=ORIGINATIONS (MID MARKET)</v>
      </c>
      <c r="B1828" s="1" t="s">
        <v>93</v>
      </c>
      <c r="C1828" s="1" t="s">
        <v>19</v>
      </c>
      <c r="D1828" s="1" t="s">
        <v>20</v>
      </c>
      <c r="E1828" s="1" t="s">
        <v>102</v>
      </c>
      <c r="F1828" s="6">
        <v>2293179.16</v>
      </c>
    </row>
    <row r="1829" spans="1:6" x14ac:dyDescent="0.15">
      <c r="A1829" t="str">
        <f t="shared" si="28"/>
        <v>GAS-CONSOL-CAN=ORIGINATIONS (MID MARKET)</v>
      </c>
      <c r="B1829" s="1" t="s">
        <v>94</v>
      </c>
      <c r="C1829" s="1" t="s">
        <v>19</v>
      </c>
      <c r="D1829" s="1" t="s">
        <v>20</v>
      </c>
      <c r="E1829" s="1" t="s">
        <v>102</v>
      </c>
      <c r="F1829" s="6">
        <v>0</v>
      </c>
    </row>
    <row r="1830" spans="1:6" x14ac:dyDescent="0.15">
      <c r="A1830" t="str">
        <f t="shared" si="28"/>
        <v>GAS-CONSOL-US=ORIGINATIONS (MID MARKET)</v>
      </c>
      <c r="B1830" s="1" t="s">
        <v>95</v>
      </c>
      <c r="C1830" s="1" t="s">
        <v>19</v>
      </c>
      <c r="D1830" s="1" t="s">
        <v>20</v>
      </c>
      <c r="E1830" s="1" t="s">
        <v>102</v>
      </c>
      <c r="F1830" s="6">
        <v>2293179.16</v>
      </c>
    </row>
    <row r="1831" spans="1:6" x14ac:dyDescent="0.15">
      <c r="A1831" t="str">
        <f t="shared" si="28"/>
        <v>ARG-FT=OTHER P&amp;L</v>
      </c>
      <c r="B1831" s="1" t="s">
        <v>18</v>
      </c>
      <c r="C1831" s="1" t="s">
        <v>19</v>
      </c>
      <c r="D1831" s="1" t="s">
        <v>20</v>
      </c>
      <c r="E1831" s="1" t="s">
        <v>12</v>
      </c>
      <c r="F1831" s="6">
        <v>30</v>
      </c>
    </row>
    <row r="1832" spans="1:6" x14ac:dyDescent="0.15">
      <c r="A1832" t="str">
        <f t="shared" si="28"/>
        <v>AUSTRALIA=OTHER P&amp;L</v>
      </c>
      <c r="B1832" s="1" t="s">
        <v>41</v>
      </c>
      <c r="C1832" s="1" t="s">
        <v>19</v>
      </c>
      <c r="D1832" s="1" t="s">
        <v>20</v>
      </c>
      <c r="E1832" s="1" t="s">
        <v>12</v>
      </c>
      <c r="F1832" s="6">
        <v>-6532.76</v>
      </c>
    </row>
    <row r="1833" spans="1:6" x14ac:dyDescent="0.15">
      <c r="A1833" t="str">
        <f t="shared" si="28"/>
        <v>BRAZIL-POWER=OTHER P&amp;L</v>
      </c>
      <c r="B1833" s="1" t="s">
        <v>48</v>
      </c>
      <c r="C1833" s="1" t="s">
        <v>19</v>
      </c>
      <c r="D1833" s="1" t="s">
        <v>20</v>
      </c>
      <c r="E1833" s="1" t="s">
        <v>12</v>
      </c>
      <c r="F1833" s="6">
        <v>0</v>
      </c>
    </row>
    <row r="1834" spans="1:6" x14ac:dyDescent="0.15">
      <c r="A1834" t="str">
        <f t="shared" si="28"/>
        <v>BROADBAND=OTHER P&amp;L</v>
      </c>
      <c r="B1834" s="1" t="s">
        <v>49</v>
      </c>
      <c r="C1834" s="1" t="s">
        <v>19</v>
      </c>
      <c r="D1834" s="1" t="s">
        <v>20</v>
      </c>
      <c r="E1834" s="1" t="s">
        <v>12</v>
      </c>
      <c r="F1834" s="6">
        <v>-5947.54</v>
      </c>
    </row>
    <row r="1835" spans="1:6" x14ac:dyDescent="0.15">
      <c r="A1835" t="str">
        <f t="shared" si="28"/>
        <v>COAL=OTHER P&amp;L</v>
      </c>
      <c r="B1835" s="1" t="s">
        <v>53</v>
      </c>
      <c r="C1835" s="1" t="s">
        <v>19</v>
      </c>
      <c r="D1835" s="1" t="s">
        <v>20</v>
      </c>
      <c r="E1835" s="1" t="s">
        <v>12</v>
      </c>
      <c r="F1835" s="6">
        <v>0</v>
      </c>
    </row>
    <row r="1836" spans="1:6" x14ac:dyDescent="0.15">
      <c r="A1836" t="str">
        <f t="shared" si="28"/>
        <v>CROSS COMM-GAS=OTHER P&amp;L</v>
      </c>
      <c r="B1836" s="1" t="s">
        <v>56</v>
      </c>
      <c r="C1836" s="1" t="s">
        <v>19</v>
      </c>
      <c r="D1836" s="1" t="s">
        <v>20</v>
      </c>
      <c r="E1836" s="1" t="s">
        <v>12</v>
      </c>
      <c r="F1836" s="6">
        <v>0</v>
      </c>
    </row>
    <row r="1837" spans="1:6" x14ac:dyDescent="0.15">
      <c r="A1837" t="str">
        <f t="shared" si="28"/>
        <v>CROSS COMM-POWER=OTHER P&amp;L</v>
      </c>
      <c r="B1837" s="1" t="s">
        <v>58</v>
      </c>
      <c r="C1837" s="1" t="s">
        <v>19</v>
      </c>
      <c r="D1837" s="1" t="s">
        <v>20</v>
      </c>
      <c r="E1837" s="1" t="s">
        <v>12</v>
      </c>
      <c r="F1837" s="6">
        <v>-6307.8000000000102</v>
      </c>
    </row>
    <row r="1838" spans="1:6" x14ac:dyDescent="0.15">
      <c r="A1838" t="str">
        <f t="shared" si="28"/>
        <v>EBS-ADVERTISING=OTHER P&amp;L</v>
      </c>
      <c r="B1838" s="1" t="s">
        <v>60</v>
      </c>
      <c r="C1838" s="1" t="s">
        <v>19</v>
      </c>
      <c r="D1838" s="1" t="s">
        <v>20</v>
      </c>
      <c r="E1838" s="1" t="s">
        <v>12</v>
      </c>
      <c r="F1838" s="6">
        <v>12762.86</v>
      </c>
    </row>
    <row r="1839" spans="1:6" x14ac:dyDescent="0.15">
      <c r="A1839" t="str">
        <f t="shared" si="28"/>
        <v>EMISSIONS-IR-HEDGE=OTHER P&amp;L</v>
      </c>
      <c r="B1839" s="1" t="s">
        <v>68</v>
      </c>
      <c r="C1839" s="1" t="s">
        <v>19</v>
      </c>
      <c r="D1839" s="1" t="s">
        <v>20</v>
      </c>
      <c r="E1839" s="1" t="s">
        <v>12</v>
      </c>
      <c r="F1839" s="6">
        <v>0</v>
      </c>
    </row>
    <row r="1840" spans="1:6" x14ac:dyDescent="0.15">
      <c r="A1840" t="str">
        <f t="shared" si="28"/>
        <v>ENRONEUR-HEDGES=OTHER P&amp;L</v>
      </c>
      <c r="B1840" s="1" t="s">
        <v>69</v>
      </c>
      <c r="C1840" s="1" t="s">
        <v>19</v>
      </c>
      <c r="D1840" s="1" t="s">
        <v>20</v>
      </c>
      <c r="E1840" s="1" t="s">
        <v>12</v>
      </c>
      <c r="F1840" s="6">
        <v>0</v>
      </c>
    </row>
    <row r="1841" spans="1:6" x14ac:dyDescent="0.15">
      <c r="A1841" t="str">
        <f t="shared" si="28"/>
        <v>ENRONEUR-PRIVATE=OTHER P&amp;L</v>
      </c>
      <c r="B1841" s="1" t="s">
        <v>71</v>
      </c>
      <c r="C1841" s="1" t="s">
        <v>19</v>
      </c>
      <c r="D1841" s="1" t="s">
        <v>20</v>
      </c>
      <c r="E1841" s="1" t="s">
        <v>12</v>
      </c>
      <c r="F1841" s="6">
        <v>0</v>
      </c>
    </row>
    <row r="1842" spans="1:6" x14ac:dyDescent="0.15">
      <c r="A1842" t="str">
        <f t="shared" si="28"/>
        <v>ENRONEUR-PUBLIC=OTHER P&amp;L</v>
      </c>
      <c r="B1842" s="1" t="s">
        <v>72</v>
      </c>
      <c r="C1842" s="1" t="s">
        <v>19</v>
      </c>
      <c r="D1842" s="1" t="s">
        <v>20</v>
      </c>
      <c r="E1842" s="1" t="s">
        <v>12</v>
      </c>
      <c r="F1842" s="6">
        <v>-240.03</v>
      </c>
    </row>
    <row r="1843" spans="1:6" x14ac:dyDescent="0.15">
      <c r="A1843" t="str">
        <f t="shared" si="28"/>
        <v>ESA-GAS-BOLIVIA=OTHER P&amp;L</v>
      </c>
      <c r="B1843" s="1" t="s">
        <v>74</v>
      </c>
      <c r="C1843" s="1" t="s">
        <v>19</v>
      </c>
      <c r="D1843" s="1" t="s">
        <v>20</v>
      </c>
      <c r="E1843" s="1" t="s">
        <v>12</v>
      </c>
      <c r="F1843" s="6">
        <v>20</v>
      </c>
    </row>
    <row r="1844" spans="1:6" x14ac:dyDescent="0.15">
      <c r="A1844" t="str">
        <f t="shared" si="28"/>
        <v>ESA-SOCONE GAS=OTHER P&amp;L</v>
      </c>
      <c r="B1844" s="1" t="s">
        <v>75</v>
      </c>
      <c r="C1844" s="1" t="s">
        <v>19</v>
      </c>
      <c r="D1844" s="1" t="s">
        <v>20</v>
      </c>
      <c r="E1844" s="1" t="s">
        <v>12</v>
      </c>
      <c r="F1844" s="6">
        <v>-2</v>
      </c>
    </row>
    <row r="1845" spans="1:6" x14ac:dyDescent="0.15">
      <c r="A1845" t="str">
        <f t="shared" si="28"/>
        <v>ESA-TBS CRUDE=OTHER P&amp;L</v>
      </c>
      <c r="B1845" s="1" t="s">
        <v>76</v>
      </c>
      <c r="C1845" s="1" t="s">
        <v>19</v>
      </c>
      <c r="D1845" s="1" t="s">
        <v>20</v>
      </c>
      <c r="E1845" s="1" t="s">
        <v>12</v>
      </c>
      <c r="F1845" s="6">
        <v>-7699</v>
      </c>
    </row>
    <row r="1846" spans="1:6" x14ac:dyDescent="0.15">
      <c r="A1846" t="str">
        <f t="shared" si="28"/>
        <v>ESA-TBS GAS=OTHER P&amp;L</v>
      </c>
      <c r="B1846" s="1" t="s">
        <v>77</v>
      </c>
      <c r="C1846" s="1" t="s">
        <v>19</v>
      </c>
      <c r="D1846" s="1" t="s">
        <v>20</v>
      </c>
      <c r="E1846" s="1" t="s">
        <v>12</v>
      </c>
      <c r="F1846" s="6">
        <v>64</v>
      </c>
    </row>
    <row r="1847" spans="1:6" x14ac:dyDescent="0.15">
      <c r="A1847" t="str">
        <f t="shared" si="28"/>
        <v>EURO-EES-EDG=OTHER P&amp;L</v>
      </c>
      <c r="B1847" s="1" t="s">
        <v>79</v>
      </c>
      <c r="C1847" s="1" t="s">
        <v>19</v>
      </c>
      <c r="D1847" s="1" t="s">
        <v>20</v>
      </c>
      <c r="E1847" s="1" t="s">
        <v>12</v>
      </c>
      <c r="F1847" s="6">
        <v>-5604.18</v>
      </c>
    </row>
    <row r="1848" spans="1:6" x14ac:dyDescent="0.15">
      <c r="A1848" t="str">
        <f t="shared" si="28"/>
        <v>EURO-EES-EDP=OTHER P&amp;L</v>
      </c>
      <c r="B1848" s="1" t="s">
        <v>80</v>
      </c>
      <c r="C1848" s="1" t="s">
        <v>19</v>
      </c>
      <c r="D1848" s="1" t="s">
        <v>20</v>
      </c>
      <c r="E1848" s="1" t="s">
        <v>12</v>
      </c>
      <c r="F1848" s="6">
        <v>712927.18</v>
      </c>
    </row>
    <row r="1849" spans="1:6" x14ac:dyDescent="0.15">
      <c r="A1849" t="str">
        <f t="shared" si="28"/>
        <v>EURO-EES-EES=OTHER P&amp;L</v>
      </c>
      <c r="B1849" s="1" t="s">
        <v>81</v>
      </c>
      <c r="C1849" s="1" t="s">
        <v>19</v>
      </c>
      <c r="D1849" s="1" t="s">
        <v>20</v>
      </c>
      <c r="E1849" s="1" t="s">
        <v>12</v>
      </c>
      <c r="F1849" s="6">
        <v>0</v>
      </c>
    </row>
    <row r="1850" spans="1:6" x14ac:dyDescent="0.15">
      <c r="A1850" t="str">
        <f t="shared" si="28"/>
        <v>EUROTRAD-CONT POWER=OTHER P&amp;L</v>
      </c>
      <c r="B1850" s="1" t="s">
        <v>83</v>
      </c>
      <c r="C1850" s="1" t="s">
        <v>19</v>
      </c>
      <c r="D1850" s="1" t="s">
        <v>20</v>
      </c>
      <c r="E1850" s="1" t="s">
        <v>12</v>
      </c>
      <c r="F1850" s="6">
        <v>393000.93</v>
      </c>
    </row>
    <row r="1851" spans="1:6" x14ac:dyDescent="0.15">
      <c r="A1851" t="str">
        <f t="shared" si="28"/>
        <v>EUROTRAD-ENRON CREDIT=OTHER P&amp;L</v>
      </c>
      <c r="B1851" s="1" t="s">
        <v>84</v>
      </c>
      <c r="C1851" s="1" t="s">
        <v>19</v>
      </c>
      <c r="D1851" s="1" t="s">
        <v>20</v>
      </c>
      <c r="E1851" s="1" t="s">
        <v>12</v>
      </c>
      <c r="F1851" s="6">
        <v>2664.86</v>
      </c>
    </row>
    <row r="1852" spans="1:6" x14ac:dyDescent="0.15">
      <c r="A1852" t="str">
        <f t="shared" si="28"/>
        <v>EUROTRAD-NOR POWER=OTHER P&amp;L</v>
      </c>
      <c r="B1852" s="1" t="s">
        <v>85</v>
      </c>
      <c r="C1852" s="1" t="s">
        <v>19</v>
      </c>
      <c r="D1852" s="1" t="s">
        <v>20</v>
      </c>
      <c r="E1852" s="1" t="s">
        <v>12</v>
      </c>
      <c r="F1852" s="6">
        <v>-228703.07</v>
      </c>
    </row>
    <row r="1853" spans="1:6" x14ac:dyDescent="0.15">
      <c r="A1853" t="str">
        <f t="shared" si="28"/>
        <v>EUROTRAD-SPR OPTION=OTHER P&amp;L</v>
      </c>
      <c r="B1853" s="1" t="s">
        <v>86</v>
      </c>
      <c r="C1853" s="1" t="s">
        <v>19</v>
      </c>
      <c r="D1853" s="1" t="s">
        <v>20</v>
      </c>
      <c r="E1853" s="1" t="s">
        <v>12</v>
      </c>
      <c r="F1853" s="6">
        <v>-31640090.350000001</v>
      </c>
    </row>
    <row r="1854" spans="1:6" x14ac:dyDescent="0.15">
      <c r="A1854" t="str">
        <f t="shared" si="28"/>
        <v>EUROTRAD-UK GAS=OTHER P&amp;L</v>
      </c>
      <c r="B1854" s="1" t="s">
        <v>87</v>
      </c>
      <c r="C1854" s="1" t="s">
        <v>19</v>
      </c>
      <c r="D1854" s="1" t="s">
        <v>20</v>
      </c>
      <c r="E1854" s="1" t="s">
        <v>12</v>
      </c>
      <c r="F1854" s="6">
        <v>-1151711.9099999999</v>
      </c>
    </row>
    <row r="1855" spans="1:6" x14ac:dyDescent="0.15">
      <c r="A1855" t="str">
        <f t="shared" si="28"/>
        <v>EUROTRAD-UK POWER=OTHER P&amp;L</v>
      </c>
      <c r="B1855" s="1" t="s">
        <v>88</v>
      </c>
      <c r="C1855" s="1" t="s">
        <v>19</v>
      </c>
      <c r="D1855" s="1" t="s">
        <v>20</v>
      </c>
      <c r="E1855" s="1" t="s">
        <v>12</v>
      </c>
      <c r="F1855" s="6">
        <v>-28872.6899999999</v>
      </c>
    </row>
    <row r="1856" spans="1:6" x14ac:dyDescent="0.15">
      <c r="A1856" t="str">
        <f t="shared" si="28"/>
        <v>FININST-UK DRIFT=OTHER P&amp;L</v>
      </c>
      <c r="B1856" s="1" t="s">
        <v>89</v>
      </c>
      <c r="C1856" s="1" t="s">
        <v>19</v>
      </c>
      <c r="D1856" s="1" t="s">
        <v>20</v>
      </c>
      <c r="E1856" s="1" t="s">
        <v>12</v>
      </c>
      <c r="F1856" s="6">
        <v>300.08999999999997</v>
      </c>
    </row>
    <row r="1857" spans="1:6" x14ac:dyDescent="0.15">
      <c r="A1857" t="str">
        <f t="shared" si="28"/>
        <v>FX=OTHER P&amp;L</v>
      </c>
      <c r="B1857" s="1" t="s">
        <v>90</v>
      </c>
      <c r="C1857" s="1" t="s">
        <v>19</v>
      </c>
      <c r="D1857" s="1" t="s">
        <v>20</v>
      </c>
      <c r="E1857" s="1" t="s">
        <v>12</v>
      </c>
      <c r="F1857" s="6">
        <v>0</v>
      </c>
    </row>
    <row r="1858" spans="1:6" x14ac:dyDescent="0.15">
      <c r="A1858" t="str">
        <f t="shared" si="28"/>
        <v>GAS-EXEC-SPEC=OTHER P&amp;L</v>
      </c>
      <c r="B1858" s="1" t="s">
        <v>96</v>
      </c>
      <c r="C1858" s="1" t="s">
        <v>19</v>
      </c>
      <c r="D1858" s="1" t="s">
        <v>20</v>
      </c>
      <c r="E1858" s="1" t="s">
        <v>12</v>
      </c>
      <c r="F1858" s="6">
        <v>0</v>
      </c>
    </row>
    <row r="1859" spans="1:6" x14ac:dyDescent="0.15">
      <c r="A1859" t="str">
        <f t="shared" ref="A1859:A1922" si="29">B1859&amp;"="&amp;E1859</f>
        <v>GAS-FIRM-CANADA=OTHER P&amp;L</v>
      </c>
      <c r="B1859" s="1" t="s">
        <v>106</v>
      </c>
      <c r="C1859" s="1" t="s">
        <v>19</v>
      </c>
      <c r="D1859" s="1" t="s">
        <v>20</v>
      </c>
      <c r="E1859" s="1" t="s">
        <v>12</v>
      </c>
      <c r="F1859" s="6">
        <v>-35501.72</v>
      </c>
    </row>
    <row r="1860" spans="1:6" x14ac:dyDescent="0.15">
      <c r="A1860" t="str">
        <f t="shared" si="29"/>
        <v>GAS-FIRM-CENT=OTHER P&amp;L</v>
      </c>
      <c r="B1860" s="1" t="s">
        <v>107</v>
      </c>
      <c r="C1860" s="1" t="s">
        <v>19</v>
      </c>
      <c r="D1860" s="1" t="s">
        <v>20</v>
      </c>
      <c r="E1860" s="1" t="s">
        <v>12</v>
      </c>
      <c r="F1860" s="6">
        <v>46293.83</v>
      </c>
    </row>
    <row r="1861" spans="1:6" x14ac:dyDescent="0.15">
      <c r="A1861" t="str">
        <f t="shared" si="29"/>
        <v>GAS-FIRM-DENVER=OTHER P&amp;L</v>
      </c>
      <c r="B1861" s="1" t="s">
        <v>108</v>
      </c>
      <c r="C1861" s="1" t="s">
        <v>19</v>
      </c>
      <c r="D1861" s="1" t="s">
        <v>20</v>
      </c>
      <c r="E1861" s="1" t="s">
        <v>12</v>
      </c>
      <c r="F1861" s="6">
        <v>-3294.81</v>
      </c>
    </row>
    <row r="1862" spans="1:6" x14ac:dyDescent="0.15">
      <c r="A1862" t="str">
        <f t="shared" si="29"/>
        <v>GAS-FIRM-EAST=OTHER P&amp;L</v>
      </c>
      <c r="B1862" s="1" t="s">
        <v>109</v>
      </c>
      <c r="C1862" s="1" t="s">
        <v>19</v>
      </c>
      <c r="D1862" s="1" t="s">
        <v>20</v>
      </c>
      <c r="E1862" s="1" t="s">
        <v>12</v>
      </c>
      <c r="F1862" s="6">
        <v>1225.75</v>
      </c>
    </row>
    <row r="1863" spans="1:6" x14ac:dyDescent="0.15">
      <c r="A1863" t="str">
        <f t="shared" si="29"/>
        <v>GAS-FIRM-GD-OPTION=OTHER P&amp;L</v>
      </c>
      <c r="B1863" s="1" t="s">
        <v>110</v>
      </c>
      <c r="C1863" s="1" t="s">
        <v>19</v>
      </c>
      <c r="D1863" s="1" t="s">
        <v>20</v>
      </c>
      <c r="E1863" s="1" t="s">
        <v>12</v>
      </c>
      <c r="F1863" s="6">
        <v>0</v>
      </c>
    </row>
    <row r="1864" spans="1:6" x14ac:dyDescent="0.15">
      <c r="A1864" t="str">
        <f t="shared" si="29"/>
        <v>GAS-FIRM-NWEST=OTHER P&amp;L</v>
      </c>
      <c r="B1864" s="1" t="s">
        <v>111</v>
      </c>
      <c r="C1864" s="1" t="s">
        <v>19</v>
      </c>
      <c r="D1864" s="1" t="s">
        <v>20</v>
      </c>
      <c r="E1864" s="1" t="s">
        <v>12</v>
      </c>
      <c r="F1864" s="6">
        <v>-6248.68</v>
      </c>
    </row>
    <row r="1865" spans="1:6" x14ac:dyDescent="0.15">
      <c r="A1865" t="str">
        <f t="shared" si="29"/>
        <v>GAS-FIRM-NY=OTHER P&amp;L</v>
      </c>
      <c r="B1865" s="1" t="s">
        <v>112</v>
      </c>
      <c r="C1865" s="1" t="s">
        <v>19</v>
      </c>
      <c r="D1865" s="1" t="s">
        <v>20</v>
      </c>
      <c r="E1865" s="1" t="s">
        <v>12</v>
      </c>
      <c r="F1865" s="6">
        <v>1982.42</v>
      </c>
    </row>
    <row r="1866" spans="1:6" x14ac:dyDescent="0.15">
      <c r="A1866" t="str">
        <f t="shared" si="29"/>
        <v>GAS-FIRM-TECH=OTHER P&amp;L</v>
      </c>
      <c r="B1866" s="1" t="s">
        <v>113</v>
      </c>
      <c r="C1866" s="1" t="s">
        <v>19</v>
      </c>
      <c r="D1866" s="1" t="s">
        <v>20</v>
      </c>
      <c r="E1866" s="1" t="s">
        <v>12</v>
      </c>
      <c r="F1866" s="6">
        <v>-0.03</v>
      </c>
    </row>
    <row r="1867" spans="1:6" x14ac:dyDescent="0.15">
      <c r="A1867" t="str">
        <f t="shared" si="29"/>
        <v>GAS-FIRM-TX-MCL=OTHER P&amp;L</v>
      </c>
      <c r="B1867" s="1" t="s">
        <v>114</v>
      </c>
      <c r="C1867" s="1" t="s">
        <v>19</v>
      </c>
      <c r="D1867" s="1" t="s">
        <v>20</v>
      </c>
      <c r="E1867" s="1" t="s">
        <v>12</v>
      </c>
      <c r="F1867" s="6">
        <v>227.32</v>
      </c>
    </row>
    <row r="1868" spans="1:6" x14ac:dyDescent="0.15">
      <c r="A1868" t="str">
        <f t="shared" si="29"/>
        <v>GAS-FIRM-TX-RIC=OTHER P&amp;L</v>
      </c>
      <c r="B1868" s="1" t="s">
        <v>115</v>
      </c>
      <c r="C1868" s="1" t="s">
        <v>19</v>
      </c>
      <c r="D1868" s="1" t="s">
        <v>20</v>
      </c>
      <c r="E1868" s="1" t="s">
        <v>12</v>
      </c>
      <c r="F1868" s="6">
        <v>-471.67</v>
      </c>
    </row>
    <row r="1869" spans="1:6" x14ac:dyDescent="0.15">
      <c r="A1869" t="str">
        <f t="shared" si="29"/>
        <v>GAS-FIRM-WEST=OTHER P&amp;L</v>
      </c>
      <c r="B1869" s="1" t="s">
        <v>116</v>
      </c>
      <c r="C1869" s="1" t="s">
        <v>19</v>
      </c>
      <c r="D1869" s="1" t="s">
        <v>20</v>
      </c>
      <c r="E1869" s="1" t="s">
        <v>12</v>
      </c>
      <c r="F1869" s="6">
        <v>-16161</v>
      </c>
    </row>
    <row r="1870" spans="1:6" x14ac:dyDescent="0.15">
      <c r="A1870" t="str">
        <f t="shared" si="29"/>
        <v>GAS-GAS-EXEC=OTHER P&amp;L</v>
      </c>
      <c r="B1870" s="1" t="s">
        <v>117</v>
      </c>
      <c r="C1870" s="1" t="s">
        <v>19</v>
      </c>
      <c r="D1870" s="1" t="s">
        <v>20</v>
      </c>
      <c r="E1870" s="1" t="s">
        <v>12</v>
      </c>
      <c r="F1870" s="6">
        <v>0</v>
      </c>
    </row>
    <row r="1871" spans="1:6" x14ac:dyDescent="0.15">
      <c r="A1871" t="str">
        <f t="shared" si="29"/>
        <v>GAS-GD-EAST=OTHER P&amp;L</v>
      </c>
      <c r="B1871" s="1" t="s">
        <v>118</v>
      </c>
      <c r="C1871" s="1" t="s">
        <v>19</v>
      </c>
      <c r="D1871" s="1" t="s">
        <v>20</v>
      </c>
      <c r="E1871" s="1" t="s">
        <v>12</v>
      </c>
      <c r="F1871" s="6">
        <v>-462.24</v>
      </c>
    </row>
    <row r="1872" spans="1:6" x14ac:dyDescent="0.15">
      <c r="A1872" t="str">
        <f t="shared" si="29"/>
        <v>GAS-GD-HUB=OTHER P&amp;L</v>
      </c>
      <c r="B1872" s="1" t="s">
        <v>119</v>
      </c>
      <c r="C1872" s="1" t="s">
        <v>19</v>
      </c>
      <c r="D1872" s="1" t="s">
        <v>20</v>
      </c>
      <c r="E1872" s="1" t="s">
        <v>12</v>
      </c>
      <c r="F1872" s="6">
        <v>-3671051.8</v>
      </c>
    </row>
    <row r="1873" spans="1:6" x14ac:dyDescent="0.15">
      <c r="A1873" t="str">
        <f t="shared" si="29"/>
        <v>GAS-GD-TEXAS=OTHER P&amp;L</v>
      </c>
      <c r="B1873" s="1" t="s">
        <v>120</v>
      </c>
      <c r="C1873" s="1" t="s">
        <v>19</v>
      </c>
      <c r="D1873" s="1" t="s">
        <v>20</v>
      </c>
      <c r="E1873" s="1" t="s">
        <v>12</v>
      </c>
      <c r="F1873" s="6">
        <v>-1076.28</v>
      </c>
    </row>
    <row r="1874" spans="1:6" x14ac:dyDescent="0.15">
      <c r="A1874" t="str">
        <f t="shared" si="29"/>
        <v>GAS-GD-WEST=OTHER P&amp;L</v>
      </c>
      <c r="B1874" s="1" t="s">
        <v>121</v>
      </c>
      <c r="C1874" s="1" t="s">
        <v>19</v>
      </c>
      <c r="D1874" s="1" t="s">
        <v>20</v>
      </c>
      <c r="E1874" s="1" t="s">
        <v>12</v>
      </c>
      <c r="F1874" s="6">
        <v>5382.86</v>
      </c>
    </row>
    <row r="1875" spans="1:6" x14ac:dyDescent="0.15">
      <c r="A1875" t="str">
        <f t="shared" si="29"/>
        <v>GAS-IM-CANADA=OTHER P&amp;L</v>
      </c>
      <c r="B1875" s="1" t="s">
        <v>122</v>
      </c>
      <c r="C1875" s="1" t="s">
        <v>19</v>
      </c>
      <c r="D1875" s="1" t="s">
        <v>20</v>
      </c>
      <c r="E1875" s="1" t="s">
        <v>12</v>
      </c>
      <c r="F1875" s="6">
        <v>1103126.3899999999</v>
      </c>
    </row>
    <row r="1876" spans="1:6" x14ac:dyDescent="0.15">
      <c r="A1876" t="str">
        <f t="shared" si="29"/>
        <v>GAS-IM-CENT=OTHER P&amp;L</v>
      </c>
      <c r="B1876" s="1" t="s">
        <v>123</v>
      </c>
      <c r="C1876" s="1" t="s">
        <v>19</v>
      </c>
      <c r="D1876" s="1" t="s">
        <v>20</v>
      </c>
      <c r="E1876" s="1" t="s">
        <v>12</v>
      </c>
      <c r="F1876" s="6">
        <v>286049.76</v>
      </c>
    </row>
    <row r="1877" spans="1:6" x14ac:dyDescent="0.15">
      <c r="A1877" t="str">
        <f t="shared" si="29"/>
        <v>GAS-IM-CHICAGO=OTHER P&amp;L</v>
      </c>
      <c r="B1877" s="1" t="s">
        <v>124</v>
      </c>
      <c r="C1877" s="1" t="s">
        <v>19</v>
      </c>
      <c r="D1877" s="1" t="s">
        <v>20</v>
      </c>
      <c r="E1877" s="1" t="s">
        <v>12</v>
      </c>
      <c r="F1877" s="6">
        <v>0</v>
      </c>
    </row>
    <row r="1878" spans="1:6" x14ac:dyDescent="0.15">
      <c r="A1878" t="str">
        <f t="shared" si="29"/>
        <v>GAS-IM-DENVER=OTHER P&amp;L</v>
      </c>
      <c r="B1878" s="1" t="s">
        <v>125</v>
      </c>
      <c r="C1878" s="1" t="s">
        <v>19</v>
      </c>
      <c r="D1878" s="1" t="s">
        <v>20</v>
      </c>
      <c r="E1878" s="1" t="s">
        <v>12</v>
      </c>
      <c r="F1878" s="6">
        <v>0</v>
      </c>
    </row>
    <row r="1879" spans="1:6" x14ac:dyDescent="0.15">
      <c r="A1879" t="str">
        <f t="shared" si="29"/>
        <v>GAS-IM-EAST=OTHER P&amp;L</v>
      </c>
      <c r="B1879" s="1" t="s">
        <v>126</v>
      </c>
      <c r="C1879" s="1" t="s">
        <v>19</v>
      </c>
      <c r="D1879" s="1" t="s">
        <v>20</v>
      </c>
      <c r="E1879" s="1" t="s">
        <v>12</v>
      </c>
      <c r="F1879" s="6">
        <v>-245562.94</v>
      </c>
    </row>
    <row r="1880" spans="1:6" x14ac:dyDescent="0.15">
      <c r="A1880" t="str">
        <f t="shared" si="29"/>
        <v>GAS-IM-TEXAS=OTHER P&amp;L</v>
      </c>
      <c r="B1880" s="1" t="s">
        <v>127</v>
      </c>
      <c r="C1880" s="1" t="s">
        <v>19</v>
      </c>
      <c r="D1880" s="1" t="s">
        <v>20</v>
      </c>
      <c r="E1880" s="1" t="s">
        <v>12</v>
      </c>
      <c r="F1880" s="6">
        <v>-95410.08</v>
      </c>
    </row>
    <row r="1881" spans="1:6" x14ac:dyDescent="0.15">
      <c r="A1881" t="str">
        <f t="shared" si="29"/>
        <v>GAS-IM-WEST=OTHER P&amp;L</v>
      </c>
      <c r="B1881" s="1" t="s">
        <v>128</v>
      </c>
      <c r="C1881" s="1" t="s">
        <v>19</v>
      </c>
      <c r="D1881" s="1" t="s">
        <v>20</v>
      </c>
      <c r="E1881" s="1" t="s">
        <v>12</v>
      </c>
      <c r="F1881" s="6">
        <v>0</v>
      </c>
    </row>
    <row r="1882" spans="1:6" x14ac:dyDescent="0.15">
      <c r="A1882" t="str">
        <f t="shared" si="29"/>
        <v>GAS-MANAGEMENT=OTHER P&amp;L</v>
      </c>
      <c r="B1882" s="1" t="s">
        <v>129</v>
      </c>
      <c r="C1882" s="1" t="s">
        <v>19</v>
      </c>
      <c r="D1882" s="1" t="s">
        <v>20</v>
      </c>
      <c r="E1882" s="1" t="s">
        <v>12</v>
      </c>
      <c r="F1882" s="6">
        <v>0</v>
      </c>
    </row>
    <row r="1883" spans="1:6" x14ac:dyDescent="0.15">
      <c r="A1883" t="str">
        <f t="shared" si="29"/>
        <v>GAS-NYMEX=OTHER P&amp;L</v>
      </c>
      <c r="B1883" s="1" t="s">
        <v>130</v>
      </c>
      <c r="C1883" s="1" t="s">
        <v>19</v>
      </c>
      <c r="D1883" s="1" t="s">
        <v>20</v>
      </c>
      <c r="E1883" s="1" t="s">
        <v>12</v>
      </c>
      <c r="F1883" s="6">
        <v>0</v>
      </c>
    </row>
    <row r="1884" spans="1:6" x14ac:dyDescent="0.15">
      <c r="A1884" t="str">
        <f t="shared" si="29"/>
        <v>GAS-PIPE-OPTIONS=OTHER P&amp;L</v>
      </c>
      <c r="B1884" s="1" t="s">
        <v>131</v>
      </c>
      <c r="C1884" s="1" t="s">
        <v>19</v>
      </c>
      <c r="D1884" s="1" t="s">
        <v>20</v>
      </c>
      <c r="E1884" s="1" t="s">
        <v>12</v>
      </c>
      <c r="F1884" s="6">
        <v>0</v>
      </c>
    </row>
    <row r="1885" spans="1:6" x14ac:dyDescent="0.15">
      <c r="A1885" t="str">
        <f t="shared" si="29"/>
        <v>GAS-STORAGE=OTHER P&amp;L</v>
      </c>
      <c r="B1885" s="1" t="s">
        <v>132</v>
      </c>
      <c r="C1885" s="1" t="s">
        <v>19</v>
      </c>
      <c r="D1885" s="1" t="s">
        <v>20</v>
      </c>
      <c r="E1885" s="1" t="s">
        <v>12</v>
      </c>
      <c r="F1885" s="6">
        <v>0</v>
      </c>
    </row>
    <row r="1886" spans="1:6" x14ac:dyDescent="0.15">
      <c r="A1886" t="str">
        <f t="shared" si="29"/>
        <v>GAS-TRANSPORT-EAST=OTHER P&amp;L</v>
      </c>
      <c r="B1886" s="1" t="s">
        <v>133</v>
      </c>
      <c r="C1886" s="1" t="s">
        <v>19</v>
      </c>
      <c r="D1886" s="1" t="s">
        <v>20</v>
      </c>
      <c r="E1886" s="1" t="s">
        <v>12</v>
      </c>
      <c r="F1886" s="6">
        <v>169.15</v>
      </c>
    </row>
    <row r="1887" spans="1:6" x14ac:dyDescent="0.15">
      <c r="A1887" t="str">
        <f t="shared" si="29"/>
        <v>GLOB-ACCRUAL=OTHER P&amp;L</v>
      </c>
      <c r="B1887" s="1" t="s">
        <v>134</v>
      </c>
      <c r="C1887" s="1" t="s">
        <v>19</v>
      </c>
      <c r="D1887" s="1" t="s">
        <v>20</v>
      </c>
      <c r="E1887" s="1" t="s">
        <v>12</v>
      </c>
      <c r="F1887" s="6">
        <v>0</v>
      </c>
    </row>
    <row r="1888" spans="1:6" x14ac:dyDescent="0.15">
      <c r="A1888" t="str">
        <f t="shared" si="29"/>
        <v>GLOB-ARB=OTHER P&amp;L</v>
      </c>
      <c r="B1888" s="1" t="s">
        <v>135</v>
      </c>
      <c r="C1888" s="1" t="s">
        <v>19</v>
      </c>
      <c r="D1888" s="1" t="s">
        <v>20</v>
      </c>
      <c r="E1888" s="1" t="s">
        <v>12</v>
      </c>
      <c r="F1888" s="6">
        <v>-1</v>
      </c>
    </row>
    <row r="1889" spans="1:6" x14ac:dyDescent="0.15">
      <c r="A1889" t="str">
        <f t="shared" si="29"/>
        <v>GLOB-CRUDE OIL=OTHER P&amp;L</v>
      </c>
      <c r="B1889" s="1" t="s">
        <v>136</v>
      </c>
      <c r="C1889" s="1" t="s">
        <v>19</v>
      </c>
      <c r="D1889" s="1" t="s">
        <v>20</v>
      </c>
      <c r="E1889" s="1" t="s">
        <v>12</v>
      </c>
      <c r="F1889" s="6">
        <v>-20787.75</v>
      </c>
    </row>
    <row r="1890" spans="1:6" x14ac:dyDescent="0.15">
      <c r="A1890" t="str">
        <f t="shared" si="29"/>
        <v>GLOB-NGL=OTHER P&amp;L</v>
      </c>
      <c r="B1890" s="1" t="s">
        <v>137</v>
      </c>
      <c r="C1890" s="1" t="s">
        <v>19</v>
      </c>
      <c r="D1890" s="1" t="s">
        <v>20</v>
      </c>
      <c r="E1890" s="1" t="s">
        <v>12</v>
      </c>
      <c r="F1890" s="6">
        <v>0</v>
      </c>
    </row>
    <row r="1891" spans="1:6" x14ac:dyDescent="0.15">
      <c r="A1891" t="str">
        <f t="shared" si="29"/>
        <v>GLOB-ORIGINATIONS=OTHER P&amp;L</v>
      </c>
      <c r="B1891" s="1" t="s">
        <v>138</v>
      </c>
      <c r="C1891" s="1" t="s">
        <v>19</v>
      </c>
      <c r="D1891" s="1" t="s">
        <v>20</v>
      </c>
      <c r="E1891" s="1" t="s">
        <v>12</v>
      </c>
      <c r="F1891" s="6">
        <v>0</v>
      </c>
    </row>
    <row r="1892" spans="1:6" x14ac:dyDescent="0.15">
      <c r="A1892" t="str">
        <f t="shared" si="29"/>
        <v>GLOB-PETCHEMS=OTHER P&amp;L</v>
      </c>
      <c r="B1892" s="1" t="s">
        <v>139</v>
      </c>
      <c r="C1892" s="1" t="s">
        <v>19</v>
      </c>
      <c r="D1892" s="1" t="s">
        <v>20</v>
      </c>
      <c r="E1892" s="1" t="s">
        <v>12</v>
      </c>
      <c r="F1892" s="6">
        <v>0</v>
      </c>
    </row>
    <row r="1893" spans="1:6" x14ac:dyDescent="0.15">
      <c r="A1893" t="str">
        <f t="shared" si="29"/>
        <v>GLOB-REFINED PRODS=OTHER P&amp;L</v>
      </c>
      <c r="B1893" s="1" t="s">
        <v>140</v>
      </c>
      <c r="C1893" s="1" t="s">
        <v>19</v>
      </c>
      <c r="D1893" s="1" t="s">
        <v>20</v>
      </c>
      <c r="E1893" s="1" t="s">
        <v>12</v>
      </c>
      <c r="F1893" s="6">
        <v>-5550</v>
      </c>
    </row>
    <row r="1894" spans="1:6" x14ac:dyDescent="0.15">
      <c r="A1894" t="str">
        <f t="shared" si="29"/>
        <v>GLOB-RESIDUAL FUELS=OTHER P&amp;L</v>
      </c>
      <c r="B1894" s="1" t="s">
        <v>141</v>
      </c>
      <c r="C1894" s="1" t="s">
        <v>19</v>
      </c>
      <c r="D1894" s="1" t="s">
        <v>20</v>
      </c>
      <c r="E1894" s="1" t="s">
        <v>12</v>
      </c>
      <c r="F1894" s="6">
        <v>-10200.56</v>
      </c>
    </row>
    <row r="1895" spans="1:6" x14ac:dyDescent="0.15">
      <c r="A1895" t="str">
        <f t="shared" si="29"/>
        <v>IR=OTHER P&amp;L</v>
      </c>
      <c r="B1895" s="1" t="s">
        <v>151</v>
      </c>
      <c r="C1895" s="1" t="s">
        <v>19</v>
      </c>
      <c r="D1895" s="1" t="s">
        <v>20</v>
      </c>
      <c r="E1895" s="1" t="s">
        <v>12</v>
      </c>
      <c r="F1895" s="6">
        <v>-1794867.87</v>
      </c>
    </row>
    <row r="1896" spans="1:6" x14ac:dyDescent="0.15">
      <c r="A1896" t="str">
        <f t="shared" si="29"/>
        <v>LUMBER=OTHER P&amp;L</v>
      </c>
      <c r="B1896" s="1" t="s">
        <v>152</v>
      </c>
      <c r="C1896" s="1" t="s">
        <v>19</v>
      </c>
      <c r="D1896" s="1" t="s">
        <v>20</v>
      </c>
      <c r="E1896" s="1" t="s">
        <v>12</v>
      </c>
      <c r="F1896" s="6">
        <v>0</v>
      </c>
    </row>
    <row r="1897" spans="1:6" x14ac:dyDescent="0.15">
      <c r="A1897" t="str">
        <f t="shared" si="29"/>
        <v>NOX=OTHER P&amp;L</v>
      </c>
      <c r="B1897" s="1" t="s">
        <v>223</v>
      </c>
      <c r="C1897" s="1" t="s">
        <v>19</v>
      </c>
      <c r="D1897" s="1" t="s">
        <v>20</v>
      </c>
      <c r="E1897" s="1" t="s">
        <v>12</v>
      </c>
      <c r="F1897" s="6">
        <v>0</v>
      </c>
    </row>
    <row r="1898" spans="1:6" x14ac:dyDescent="0.15">
      <c r="A1898" t="str">
        <f t="shared" si="29"/>
        <v>NOX-INV=OTHER P&amp;L</v>
      </c>
      <c r="B1898" s="1" t="s">
        <v>224</v>
      </c>
      <c r="C1898" s="1" t="s">
        <v>19</v>
      </c>
      <c r="D1898" s="1" t="s">
        <v>20</v>
      </c>
      <c r="E1898" s="1" t="s">
        <v>12</v>
      </c>
      <c r="F1898" s="6">
        <v>0</v>
      </c>
    </row>
    <row r="1899" spans="1:6" x14ac:dyDescent="0.15">
      <c r="A1899" t="str">
        <f t="shared" si="29"/>
        <v>ORIG-GAS=OTHER P&amp;L</v>
      </c>
      <c r="B1899" s="1" t="s">
        <v>225</v>
      </c>
      <c r="C1899" s="1" t="s">
        <v>19</v>
      </c>
      <c r="D1899" s="1" t="s">
        <v>20</v>
      </c>
      <c r="E1899" s="1" t="s">
        <v>12</v>
      </c>
      <c r="F1899" s="6">
        <v>-33980.979999999901</v>
      </c>
    </row>
    <row r="1900" spans="1:6" x14ac:dyDescent="0.15">
      <c r="A1900" t="str">
        <f t="shared" si="29"/>
        <v>ORIG-POWER=OTHER P&amp;L</v>
      </c>
      <c r="B1900" s="1" t="s">
        <v>227</v>
      </c>
      <c r="C1900" s="1" t="s">
        <v>19</v>
      </c>
      <c r="D1900" s="1" t="s">
        <v>20</v>
      </c>
      <c r="E1900" s="1" t="s">
        <v>12</v>
      </c>
      <c r="F1900" s="6">
        <v>-14881642.539999999</v>
      </c>
    </row>
    <row r="1901" spans="1:6" x14ac:dyDescent="0.15">
      <c r="A1901" t="str">
        <f t="shared" si="29"/>
        <v>ORIG-SPR OPTION=OTHER P&amp;L</v>
      </c>
      <c r="B1901" s="1" t="s">
        <v>228</v>
      </c>
      <c r="C1901" s="1" t="s">
        <v>19</v>
      </c>
      <c r="D1901" s="1" t="s">
        <v>20</v>
      </c>
      <c r="E1901" s="1" t="s">
        <v>12</v>
      </c>
      <c r="F1901" s="6">
        <v>-18976207.899999999</v>
      </c>
    </row>
    <row r="1902" spans="1:6" x14ac:dyDescent="0.15">
      <c r="A1902" t="str">
        <f t="shared" si="29"/>
        <v>OTHER-EUROPE=OTHER P&amp;L</v>
      </c>
      <c r="B1902" s="1" t="s">
        <v>230</v>
      </c>
      <c r="C1902" s="1" t="s">
        <v>19</v>
      </c>
      <c r="D1902" s="1" t="s">
        <v>20</v>
      </c>
      <c r="E1902" s="1" t="s">
        <v>12</v>
      </c>
      <c r="F1902" s="6">
        <v>18766808.43</v>
      </c>
    </row>
    <row r="1903" spans="1:6" x14ac:dyDescent="0.15">
      <c r="A1903" t="str">
        <f t="shared" si="29"/>
        <v>PAPER=OTHER P&amp;L</v>
      </c>
      <c r="B1903" s="1" t="s">
        <v>231</v>
      </c>
      <c r="C1903" s="1" t="s">
        <v>19</v>
      </c>
      <c r="D1903" s="1" t="s">
        <v>20</v>
      </c>
      <c r="E1903" s="1" t="s">
        <v>12</v>
      </c>
      <c r="F1903" s="6">
        <v>42491</v>
      </c>
    </row>
    <row r="1904" spans="1:6" x14ac:dyDescent="0.15">
      <c r="A1904" t="str">
        <f t="shared" si="29"/>
        <v>POWER-EAST=OTHER P&amp;L</v>
      </c>
      <c r="B1904" s="1" t="s">
        <v>235</v>
      </c>
      <c r="C1904" s="1" t="s">
        <v>19</v>
      </c>
      <c r="D1904" s="1" t="s">
        <v>20</v>
      </c>
      <c r="E1904" s="1" t="s">
        <v>12</v>
      </c>
      <c r="F1904" s="6">
        <v>390665.08</v>
      </c>
    </row>
    <row r="1905" spans="1:6" x14ac:dyDescent="0.15">
      <c r="A1905" t="str">
        <f t="shared" si="29"/>
        <v>POWER-GENCO=OTHER P&amp;L</v>
      </c>
      <c r="B1905" s="1" t="s">
        <v>236</v>
      </c>
      <c r="C1905" s="1" t="s">
        <v>19</v>
      </c>
      <c r="D1905" s="1" t="s">
        <v>20</v>
      </c>
      <c r="E1905" s="1" t="s">
        <v>12</v>
      </c>
      <c r="F1905" s="6">
        <v>0</v>
      </c>
    </row>
    <row r="1906" spans="1:6" x14ac:dyDescent="0.15">
      <c r="A1906" t="str">
        <f t="shared" si="29"/>
        <v>POWER-WEST=OTHER P&amp;L</v>
      </c>
      <c r="B1906" s="1" t="s">
        <v>237</v>
      </c>
      <c r="C1906" s="1" t="s">
        <v>19</v>
      </c>
      <c r="D1906" s="1" t="s">
        <v>20</v>
      </c>
      <c r="E1906" s="1" t="s">
        <v>12</v>
      </c>
      <c r="F1906" s="6">
        <v>1172628.6499999999</v>
      </c>
    </row>
    <row r="1907" spans="1:6" x14ac:dyDescent="0.15">
      <c r="A1907" t="str">
        <f t="shared" si="29"/>
        <v>SO2=OTHER P&amp;L</v>
      </c>
      <c r="B1907" s="1" t="s">
        <v>238</v>
      </c>
      <c r="C1907" s="1" t="s">
        <v>19</v>
      </c>
      <c r="D1907" s="1" t="s">
        <v>20</v>
      </c>
      <c r="E1907" s="1" t="s">
        <v>12</v>
      </c>
      <c r="F1907" s="6">
        <v>0</v>
      </c>
    </row>
    <row r="1908" spans="1:6" x14ac:dyDescent="0.15">
      <c r="A1908" t="str">
        <f t="shared" si="29"/>
        <v>SO2-INV=OTHER P&amp;L</v>
      </c>
      <c r="B1908" s="1" t="s">
        <v>239</v>
      </c>
      <c r="C1908" s="1" t="s">
        <v>19</v>
      </c>
      <c r="D1908" s="1" t="s">
        <v>20</v>
      </c>
      <c r="E1908" s="1" t="s">
        <v>12</v>
      </c>
      <c r="F1908" s="6">
        <v>0</v>
      </c>
    </row>
    <row r="1909" spans="1:6" x14ac:dyDescent="0.15">
      <c r="A1909" t="str">
        <f t="shared" si="29"/>
        <v>UKGAS-JBLOCKFIN=OTHER P&amp;L</v>
      </c>
      <c r="B1909" s="1" t="s">
        <v>244</v>
      </c>
      <c r="C1909" s="1" t="s">
        <v>19</v>
      </c>
      <c r="D1909" s="1" t="s">
        <v>20</v>
      </c>
      <c r="E1909" s="1" t="s">
        <v>12</v>
      </c>
      <c r="F1909" s="6">
        <v>1468.15</v>
      </c>
    </row>
    <row r="1910" spans="1:6" x14ac:dyDescent="0.15">
      <c r="A1910" t="str">
        <f t="shared" si="29"/>
        <v>WEATHER=OTHER P&amp;L</v>
      </c>
      <c r="B1910" s="1" t="s">
        <v>246</v>
      </c>
      <c r="C1910" s="1" t="s">
        <v>19</v>
      </c>
      <c r="D1910" s="1" t="s">
        <v>20</v>
      </c>
      <c r="E1910" s="1" t="s">
        <v>12</v>
      </c>
      <c r="F1910" s="6">
        <v>0</v>
      </c>
    </row>
    <row r="1911" spans="1:6" x14ac:dyDescent="0.15">
      <c r="A1911" t="str">
        <f t="shared" si="29"/>
        <v>WEST-MGMT=OTHER P&amp;L</v>
      </c>
      <c r="B1911" s="1" t="s">
        <v>247</v>
      </c>
      <c r="C1911" s="1" t="s">
        <v>19</v>
      </c>
      <c r="D1911" s="1" t="s">
        <v>20</v>
      </c>
      <c r="E1911" s="1" t="s">
        <v>12</v>
      </c>
      <c r="F1911" s="6">
        <v>-5119.6099999999997</v>
      </c>
    </row>
    <row r="1912" spans="1:6" x14ac:dyDescent="0.15">
      <c r="A1912" t="str">
        <f t="shared" si="29"/>
        <v>CROSS COMM=OTHER P&amp;L</v>
      </c>
      <c r="B1912" s="1" t="s">
        <v>55</v>
      </c>
      <c r="C1912" s="1" t="s">
        <v>19</v>
      </c>
      <c r="D1912" s="1" t="s">
        <v>20</v>
      </c>
      <c r="E1912" s="1" t="s">
        <v>12</v>
      </c>
      <c r="F1912" s="6">
        <v>-6307.8000000000102</v>
      </c>
    </row>
    <row r="1913" spans="1:6" x14ac:dyDescent="0.15">
      <c r="A1913" t="str">
        <f t="shared" si="29"/>
        <v>EES EUROPE=OTHER P&amp;L</v>
      </c>
      <c r="B1913" s="1" t="s">
        <v>248</v>
      </c>
      <c r="C1913" s="1" t="s">
        <v>19</v>
      </c>
      <c r="D1913" s="1" t="s">
        <v>20</v>
      </c>
      <c r="E1913" s="1" t="s">
        <v>12</v>
      </c>
      <c r="F1913" s="6">
        <v>707323</v>
      </c>
    </row>
    <row r="1914" spans="1:6" x14ac:dyDescent="0.15">
      <c r="A1914" t="str">
        <f t="shared" si="29"/>
        <v>EMISSIONS=OTHER P&amp;L</v>
      </c>
      <c r="B1914" s="1" t="s">
        <v>67</v>
      </c>
      <c r="C1914" s="1" t="s">
        <v>19</v>
      </c>
      <c r="D1914" s="1" t="s">
        <v>20</v>
      </c>
      <c r="E1914" s="1" t="s">
        <v>12</v>
      </c>
      <c r="F1914" s="6">
        <v>0</v>
      </c>
    </row>
    <row r="1915" spans="1:6" x14ac:dyDescent="0.15">
      <c r="A1915" t="str">
        <f t="shared" si="29"/>
        <v>ENRON EUROPE=OTHER P&amp;L</v>
      </c>
      <c r="B1915" s="1" t="s">
        <v>249</v>
      </c>
      <c r="C1915" s="1" t="s">
        <v>19</v>
      </c>
      <c r="D1915" s="1" t="s">
        <v>20</v>
      </c>
      <c r="E1915" s="1" t="s">
        <v>12</v>
      </c>
      <c r="F1915" s="6">
        <v>-240.03</v>
      </c>
    </row>
    <row r="1916" spans="1:6" x14ac:dyDescent="0.15">
      <c r="A1916" t="str">
        <f t="shared" si="29"/>
        <v>EUROPEAN TRADING=OTHER P&amp;L</v>
      </c>
      <c r="B1916" s="1" t="s">
        <v>250</v>
      </c>
      <c r="C1916" s="1" t="s">
        <v>19</v>
      </c>
      <c r="D1916" s="1" t="s">
        <v>20</v>
      </c>
      <c r="E1916" s="1" t="s">
        <v>12</v>
      </c>
      <c r="F1916" s="6">
        <v>-32656377.09</v>
      </c>
    </row>
    <row r="1917" spans="1:6" x14ac:dyDescent="0.15">
      <c r="A1917" t="str">
        <f t="shared" si="29"/>
        <v>FINANCIAL TRADING=OTHER P&amp;L</v>
      </c>
      <c r="B1917" s="1" t="s">
        <v>251</v>
      </c>
      <c r="C1917" s="1" t="s">
        <v>19</v>
      </c>
      <c r="D1917" s="1" t="s">
        <v>20</v>
      </c>
      <c r="E1917" s="1" t="s">
        <v>12</v>
      </c>
      <c r="F1917" s="6">
        <v>300.08999999999997</v>
      </c>
    </row>
    <row r="1918" spans="1:6" x14ac:dyDescent="0.15">
      <c r="A1918" t="str">
        <f t="shared" si="29"/>
        <v>GAS-CONSOL-ALL=OTHER P&amp;L</v>
      </c>
      <c r="B1918" s="1" t="s">
        <v>93</v>
      </c>
      <c r="C1918" s="1" t="s">
        <v>19</v>
      </c>
      <c r="D1918" s="1" t="s">
        <v>20</v>
      </c>
      <c r="E1918" s="1" t="s">
        <v>12</v>
      </c>
      <c r="F1918" s="6">
        <v>-2635903.38</v>
      </c>
    </row>
    <row r="1919" spans="1:6" x14ac:dyDescent="0.15">
      <c r="A1919" t="str">
        <f t="shared" si="29"/>
        <v>GAS-CONSOL-CAN=OTHER P&amp;L</v>
      </c>
      <c r="B1919" s="1" t="s">
        <v>94</v>
      </c>
      <c r="C1919" s="1" t="s">
        <v>19</v>
      </c>
      <c r="D1919" s="1" t="s">
        <v>20</v>
      </c>
      <c r="E1919" s="1" t="s">
        <v>12</v>
      </c>
      <c r="F1919" s="6">
        <v>1067624.67</v>
      </c>
    </row>
    <row r="1920" spans="1:6" x14ac:dyDescent="0.15">
      <c r="A1920" t="str">
        <f t="shared" si="29"/>
        <v>GAS-CONSOL-US=OTHER P&amp;L</v>
      </c>
      <c r="B1920" s="1" t="s">
        <v>95</v>
      </c>
      <c r="C1920" s="1" t="s">
        <v>19</v>
      </c>
      <c r="D1920" s="1" t="s">
        <v>20</v>
      </c>
      <c r="E1920" s="1" t="s">
        <v>12</v>
      </c>
      <c r="F1920" s="6">
        <v>-3703528.05</v>
      </c>
    </row>
    <row r="1921" spans="1:6" x14ac:dyDescent="0.15">
      <c r="A1921" t="str">
        <f t="shared" si="29"/>
        <v>POWER=OTHER P&amp;L</v>
      </c>
      <c r="B1921" s="1" t="s">
        <v>232</v>
      </c>
      <c r="C1921" s="1" t="s">
        <v>19</v>
      </c>
      <c r="D1921" s="1" t="s">
        <v>20</v>
      </c>
      <c r="E1921" s="1" t="s">
        <v>12</v>
      </c>
      <c r="F1921" s="6">
        <v>1563293.73</v>
      </c>
    </row>
    <row r="1922" spans="1:6" x14ac:dyDescent="0.15">
      <c r="A1922" t="str">
        <f t="shared" si="29"/>
        <v>POWER EAST &amp; GENCO=OTHER P&amp;L</v>
      </c>
      <c r="B1922" s="1" t="s">
        <v>233</v>
      </c>
      <c r="C1922" s="1" t="s">
        <v>19</v>
      </c>
      <c r="D1922" s="1" t="s">
        <v>20</v>
      </c>
      <c r="E1922" s="1" t="s">
        <v>12</v>
      </c>
      <c r="F1922" s="6">
        <v>390665.08</v>
      </c>
    </row>
    <row r="1923" spans="1:6" x14ac:dyDescent="0.15">
      <c r="A1923" t="str">
        <f t="shared" ref="A1923:A1986" si="30">B1923&amp;"="&amp;E1923</f>
        <v>SOUTHERN CONE GAS=OTHER P&amp;L</v>
      </c>
      <c r="B1923" s="1" t="s">
        <v>242</v>
      </c>
      <c r="C1923" s="1" t="s">
        <v>19</v>
      </c>
      <c r="D1923" s="1" t="s">
        <v>20</v>
      </c>
      <c r="E1923" s="1" t="s">
        <v>12</v>
      </c>
      <c r="F1923" s="6">
        <v>112</v>
      </c>
    </row>
    <row r="1924" spans="1:6" x14ac:dyDescent="0.15">
      <c r="A1924" t="str">
        <f t="shared" si="30"/>
        <v>SOUTHERN CONE POWER=OTHER P&amp;L</v>
      </c>
      <c r="B1924" s="1" t="s">
        <v>243</v>
      </c>
      <c r="C1924" s="1" t="s">
        <v>19</v>
      </c>
      <c r="D1924" s="1" t="s">
        <v>20</v>
      </c>
      <c r="E1924" s="1" t="s">
        <v>12</v>
      </c>
      <c r="F1924" s="6">
        <v>0</v>
      </c>
    </row>
    <row r="1925" spans="1:6" x14ac:dyDescent="0.15">
      <c r="A1925" t="str">
        <f t="shared" si="30"/>
        <v>ARG-FT=PHYSICAL LIQUIDATIONS</v>
      </c>
      <c r="B1925" s="1" t="s">
        <v>18</v>
      </c>
      <c r="C1925" s="1" t="s">
        <v>19</v>
      </c>
      <c r="D1925" s="1" t="s">
        <v>20</v>
      </c>
      <c r="E1925" s="1" t="s">
        <v>29</v>
      </c>
      <c r="F1925" s="6">
        <v>0</v>
      </c>
    </row>
    <row r="1926" spans="1:6" x14ac:dyDescent="0.15">
      <c r="A1926" t="str">
        <f t="shared" si="30"/>
        <v>AUSTRALIA=PHYSICAL LIQUIDATIONS</v>
      </c>
      <c r="B1926" s="1" t="s">
        <v>41</v>
      </c>
      <c r="C1926" s="1" t="s">
        <v>19</v>
      </c>
      <c r="D1926" s="1" t="s">
        <v>20</v>
      </c>
      <c r="E1926" s="1" t="s">
        <v>29</v>
      </c>
      <c r="F1926" s="6">
        <v>0</v>
      </c>
    </row>
    <row r="1927" spans="1:6" x14ac:dyDescent="0.15">
      <c r="A1927" t="str">
        <f t="shared" si="30"/>
        <v>BROADBAND=PHYSICAL LIQUIDATIONS</v>
      </c>
      <c r="B1927" s="1" t="s">
        <v>49</v>
      </c>
      <c r="C1927" s="1" t="s">
        <v>19</v>
      </c>
      <c r="D1927" s="1" t="s">
        <v>20</v>
      </c>
      <c r="E1927" s="1" t="s">
        <v>29</v>
      </c>
      <c r="F1927" s="6">
        <v>-3404538.32</v>
      </c>
    </row>
    <row r="1928" spans="1:6" x14ac:dyDescent="0.15">
      <c r="A1928" t="str">
        <f t="shared" si="30"/>
        <v>EBS-ADVERTISING=PHYSICAL LIQUIDATIONS</v>
      </c>
      <c r="B1928" s="1" t="s">
        <v>60</v>
      </c>
      <c r="C1928" s="1" t="s">
        <v>19</v>
      </c>
      <c r="D1928" s="1" t="s">
        <v>20</v>
      </c>
      <c r="E1928" s="1" t="s">
        <v>29</v>
      </c>
      <c r="F1928" s="6">
        <v>0</v>
      </c>
    </row>
    <row r="1929" spans="1:6" x14ac:dyDescent="0.15">
      <c r="A1929" t="str">
        <f t="shared" si="30"/>
        <v>LUMBER=PHYSICAL LIQUIDATIONS</v>
      </c>
      <c r="B1929" s="1" t="s">
        <v>152</v>
      </c>
      <c r="C1929" s="1" t="s">
        <v>19</v>
      </c>
      <c r="D1929" s="1" t="s">
        <v>20</v>
      </c>
      <c r="E1929" s="1" t="s">
        <v>29</v>
      </c>
      <c r="F1929" s="6">
        <v>0</v>
      </c>
    </row>
    <row r="1930" spans="1:6" x14ac:dyDescent="0.15">
      <c r="A1930" t="str">
        <f t="shared" si="30"/>
        <v>PAPER=PHYSICAL LIQUIDATIONS</v>
      </c>
      <c r="B1930" s="1" t="s">
        <v>231</v>
      </c>
      <c r="C1930" s="1" t="s">
        <v>19</v>
      </c>
      <c r="D1930" s="1" t="s">
        <v>20</v>
      </c>
      <c r="E1930" s="1" t="s">
        <v>29</v>
      </c>
      <c r="F1930" s="6">
        <v>0</v>
      </c>
    </row>
    <row r="1931" spans="1:6" x14ac:dyDescent="0.15">
      <c r="A1931" t="str">
        <f t="shared" si="30"/>
        <v>POWER-EAST=PHYSICAL LIQUIDATIONS</v>
      </c>
      <c r="B1931" s="1" t="s">
        <v>235</v>
      </c>
      <c r="C1931" s="1" t="s">
        <v>19</v>
      </c>
      <c r="D1931" s="1" t="s">
        <v>20</v>
      </c>
      <c r="E1931" s="1" t="s">
        <v>29</v>
      </c>
      <c r="F1931" s="6">
        <v>2824999.71</v>
      </c>
    </row>
    <row r="1932" spans="1:6" x14ac:dyDescent="0.15">
      <c r="A1932" t="str">
        <f t="shared" si="30"/>
        <v>POWER-GENCO=PHYSICAL LIQUIDATIONS</v>
      </c>
      <c r="B1932" s="1" t="s">
        <v>236</v>
      </c>
      <c r="C1932" s="1" t="s">
        <v>19</v>
      </c>
      <c r="D1932" s="1" t="s">
        <v>20</v>
      </c>
      <c r="E1932" s="1" t="s">
        <v>29</v>
      </c>
      <c r="F1932" s="6">
        <v>12575356.66</v>
      </c>
    </row>
    <row r="1933" spans="1:6" x14ac:dyDescent="0.15">
      <c r="A1933" t="str">
        <f t="shared" si="30"/>
        <v>POWER-WEST=PHYSICAL LIQUIDATIONS</v>
      </c>
      <c r="B1933" s="1" t="s">
        <v>237</v>
      </c>
      <c r="C1933" s="1" t="s">
        <v>19</v>
      </c>
      <c r="D1933" s="1" t="s">
        <v>20</v>
      </c>
      <c r="E1933" s="1" t="s">
        <v>29</v>
      </c>
      <c r="F1933" s="6">
        <v>11694601.24</v>
      </c>
    </row>
    <row r="1934" spans="1:6" x14ac:dyDescent="0.15">
      <c r="A1934" t="str">
        <f t="shared" si="30"/>
        <v>WEATHER=PHYSICAL LIQUIDATIONS</v>
      </c>
      <c r="B1934" s="1" t="s">
        <v>246</v>
      </c>
      <c r="C1934" s="1" t="s">
        <v>19</v>
      </c>
      <c r="D1934" s="1" t="s">
        <v>20</v>
      </c>
      <c r="E1934" s="1" t="s">
        <v>29</v>
      </c>
      <c r="F1934" s="6">
        <v>0</v>
      </c>
    </row>
    <row r="1935" spans="1:6" x14ac:dyDescent="0.15">
      <c r="A1935" t="str">
        <f t="shared" si="30"/>
        <v>POWER=PHYSICAL LIQUIDATIONS</v>
      </c>
      <c r="B1935" s="1" t="s">
        <v>232</v>
      </c>
      <c r="C1935" s="1" t="s">
        <v>19</v>
      </c>
      <c r="D1935" s="1" t="s">
        <v>20</v>
      </c>
      <c r="E1935" s="1" t="s">
        <v>29</v>
      </c>
      <c r="F1935" s="6">
        <v>27094957.609999999</v>
      </c>
    </row>
    <row r="1936" spans="1:6" x14ac:dyDescent="0.15">
      <c r="A1936" t="str">
        <f t="shared" si="30"/>
        <v>POWER EAST &amp; GENCO=PHYSICAL LIQUIDATIONS</v>
      </c>
      <c r="B1936" s="1" t="s">
        <v>233</v>
      </c>
      <c r="C1936" s="1" t="s">
        <v>19</v>
      </c>
      <c r="D1936" s="1" t="s">
        <v>20</v>
      </c>
      <c r="E1936" s="1" t="s">
        <v>29</v>
      </c>
      <c r="F1936" s="6">
        <v>15400356.369999999</v>
      </c>
    </row>
    <row r="1937" spans="1:6" x14ac:dyDescent="0.15">
      <c r="A1937" t="str">
        <f t="shared" si="30"/>
        <v>SOUTHERN CONE GAS=PHYSICAL LIQUIDATIONS</v>
      </c>
      <c r="B1937" s="1" t="s">
        <v>242</v>
      </c>
      <c r="C1937" s="1" t="s">
        <v>19</v>
      </c>
      <c r="D1937" s="1" t="s">
        <v>20</v>
      </c>
      <c r="E1937" s="1" t="s">
        <v>29</v>
      </c>
      <c r="F1937" s="6">
        <v>0</v>
      </c>
    </row>
    <row r="1938" spans="1:6" x14ac:dyDescent="0.15">
      <c r="A1938" t="str">
        <f t="shared" si="30"/>
        <v>GAS-EXEC-SPEC=PHYSICAL TRADING P&amp;L</v>
      </c>
      <c r="B1938" s="1" t="s">
        <v>96</v>
      </c>
      <c r="C1938" s="1" t="s">
        <v>19</v>
      </c>
      <c r="D1938" s="1" t="s">
        <v>20</v>
      </c>
      <c r="E1938" s="1" t="s">
        <v>103</v>
      </c>
      <c r="F1938" s="6">
        <v>0</v>
      </c>
    </row>
    <row r="1939" spans="1:6" x14ac:dyDescent="0.15">
      <c r="A1939" t="str">
        <f t="shared" si="30"/>
        <v>GAS-FIRM-CANADA=PHYSICAL TRADING P&amp;L</v>
      </c>
      <c r="B1939" s="1" t="s">
        <v>106</v>
      </c>
      <c r="C1939" s="1" t="s">
        <v>19</v>
      </c>
      <c r="D1939" s="1" t="s">
        <v>20</v>
      </c>
      <c r="E1939" s="1" t="s">
        <v>103</v>
      </c>
      <c r="F1939" s="6">
        <v>0</v>
      </c>
    </row>
    <row r="1940" spans="1:6" x14ac:dyDescent="0.15">
      <c r="A1940" t="str">
        <f t="shared" si="30"/>
        <v>GAS-FIRM-CENT=PHYSICAL TRADING P&amp;L</v>
      </c>
      <c r="B1940" s="1" t="s">
        <v>107</v>
      </c>
      <c r="C1940" s="1" t="s">
        <v>19</v>
      </c>
      <c r="D1940" s="1" t="s">
        <v>20</v>
      </c>
      <c r="E1940" s="1" t="s">
        <v>103</v>
      </c>
      <c r="F1940" s="6">
        <v>0</v>
      </c>
    </row>
    <row r="1941" spans="1:6" x14ac:dyDescent="0.15">
      <c r="A1941" t="str">
        <f t="shared" si="30"/>
        <v>GAS-FIRM-DENVER=PHYSICAL TRADING P&amp;L</v>
      </c>
      <c r="B1941" s="1" t="s">
        <v>108</v>
      </c>
      <c r="C1941" s="1" t="s">
        <v>19</v>
      </c>
      <c r="D1941" s="1" t="s">
        <v>20</v>
      </c>
      <c r="E1941" s="1" t="s">
        <v>103</v>
      </c>
      <c r="F1941" s="6">
        <v>0</v>
      </c>
    </row>
    <row r="1942" spans="1:6" x14ac:dyDescent="0.15">
      <c r="A1942" t="str">
        <f t="shared" si="30"/>
        <v>GAS-FIRM-EAST=PHYSICAL TRADING P&amp;L</v>
      </c>
      <c r="B1942" s="1" t="s">
        <v>109</v>
      </c>
      <c r="C1942" s="1" t="s">
        <v>19</v>
      </c>
      <c r="D1942" s="1" t="s">
        <v>20</v>
      </c>
      <c r="E1942" s="1" t="s">
        <v>103</v>
      </c>
      <c r="F1942" s="6">
        <v>0</v>
      </c>
    </row>
    <row r="1943" spans="1:6" x14ac:dyDescent="0.15">
      <c r="A1943" t="str">
        <f t="shared" si="30"/>
        <v>GAS-FIRM-GD-OPTION=PHYSICAL TRADING P&amp;L</v>
      </c>
      <c r="B1943" s="1" t="s">
        <v>110</v>
      </c>
      <c r="C1943" s="1" t="s">
        <v>19</v>
      </c>
      <c r="D1943" s="1" t="s">
        <v>20</v>
      </c>
      <c r="E1943" s="1" t="s">
        <v>103</v>
      </c>
      <c r="F1943" s="6">
        <v>0</v>
      </c>
    </row>
    <row r="1944" spans="1:6" x14ac:dyDescent="0.15">
      <c r="A1944" t="str">
        <f t="shared" si="30"/>
        <v>GAS-FIRM-NY=PHYSICAL TRADING P&amp;L</v>
      </c>
      <c r="B1944" s="1" t="s">
        <v>112</v>
      </c>
      <c r="C1944" s="1" t="s">
        <v>19</v>
      </c>
      <c r="D1944" s="1" t="s">
        <v>20</v>
      </c>
      <c r="E1944" s="1" t="s">
        <v>103</v>
      </c>
      <c r="F1944" s="6">
        <v>0</v>
      </c>
    </row>
    <row r="1945" spans="1:6" x14ac:dyDescent="0.15">
      <c r="A1945" t="str">
        <f t="shared" si="30"/>
        <v>GAS-FIRM-TECH=PHYSICAL TRADING P&amp;L</v>
      </c>
      <c r="B1945" s="1" t="s">
        <v>113</v>
      </c>
      <c r="C1945" s="1" t="s">
        <v>19</v>
      </c>
      <c r="D1945" s="1" t="s">
        <v>20</v>
      </c>
      <c r="E1945" s="1" t="s">
        <v>103</v>
      </c>
      <c r="F1945" s="6">
        <v>0</v>
      </c>
    </row>
    <row r="1946" spans="1:6" x14ac:dyDescent="0.15">
      <c r="A1946" t="str">
        <f t="shared" si="30"/>
        <v>GAS-FIRM-TX-MCL=PHYSICAL TRADING P&amp;L</v>
      </c>
      <c r="B1946" s="1" t="s">
        <v>114</v>
      </c>
      <c r="C1946" s="1" t="s">
        <v>19</v>
      </c>
      <c r="D1946" s="1" t="s">
        <v>20</v>
      </c>
      <c r="E1946" s="1" t="s">
        <v>103</v>
      </c>
      <c r="F1946" s="6">
        <v>0</v>
      </c>
    </row>
    <row r="1947" spans="1:6" x14ac:dyDescent="0.15">
      <c r="A1947" t="str">
        <f t="shared" si="30"/>
        <v>GAS-FIRM-TX-RIC=PHYSICAL TRADING P&amp;L</v>
      </c>
      <c r="B1947" s="1" t="s">
        <v>115</v>
      </c>
      <c r="C1947" s="1" t="s">
        <v>19</v>
      </c>
      <c r="D1947" s="1" t="s">
        <v>20</v>
      </c>
      <c r="E1947" s="1" t="s">
        <v>103</v>
      </c>
      <c r="F1947" s="6">
        <v>0</v>
      </c>
    </row>
    <row r="1948" spans="1:6" x14ac:dyDescent="0.15">
      <c r="A1948" t="str">
        <f t="shared" si="30"/>
        <v>GAS-FIRM-WEST=PHYSICAL TRADING P&amp;L</v>
      </c>
      <c r="B1948" s="1" t="s">
        <v>116</v>
      </c>
      <c r="C1948" s="1" t="s">
        <v>19</v>
      </c>
      <c r="D1948" s="1" t="s">
        <v>20</v>
      </c>
      <c r="E1948" s="1" t="s">
        <v>103</v>
      </c>
      <c r="F1948" s="6">
        <v>0</v>
      </c>
    </row>
    <row r="1949" spans="1:6" x14ac:dyDescent="0.15">
      <c r="A1949" t="str">
        <f t="shared" si="30"/>
        <v>GAS-GAS-EXEC=PHYSICAL TRADING P&amp;L</v>
      </c>
      <c r="B1949" s="1" t="s">
        <v>117</v>
      </c>
      <c r="C1949" s="1" t="s">
        <v>19</v>
      </c>
      <c r="D1949" s="1" t="s">
        <v>20</v>
      </c>
      <c r="E1949" s="1" t="s">
        <v>103</v>
      </c>
      <c r="F1949" s="6">
        <v>0</v>
      </c>
    </row>
    <row r="1950" spans="1:6" x14ac:dyDescent="0.15">
      <c r="A1950" t="str">
        <f t="shared" si="30"/>
        <v>GAS-GD-EAST=PHYSICAL TRADING P&amp;L</v>
      </c>
      <c r="B1950" s="1" t="s">
        <v>118</v>
      </c>
      <c r="C1950" s="1" t="s">
        <v>19</v>
      </c>
      <c r="D1950" s="1" t="s">
        <v>20</v>
      </c>
      <c r="E1950" s="1" t="s">
        <v>103</v>
      </c>
      <c r="F1950" s="6">
        <v>0</v>
      </c>
    </row>
    <row r="1951" spans="1:6" x14ac:dyDescent="0.15">
      <c r="A1951" t="str">
        <f t="shared" si="30"/>
        <v>GAS-GD-HUB=PHYSICAL TRADING P&amp;L</v>
      </c>
      <c r="B1951" s="1" t="s">
        <v>119</v>
      </c>
      <c r="C1951" s="1" t="s">
        <v>19</v>
      </c>
      <c r="D1951" s="1" t="s">
        <v>20</v>
      </c>
      <c r="E1951" s="1" t="s">
        <v>103</v>
      </c>
      <c r="F1951" s="6">
        <v>0</v>
      </c>
    </row>
    <row r="1952" spans="1:6" x14ac:dyDescent="0.15">
      <c r="A1952" t="str">
        <f t="shared" si="30"/>
        <v>GAS-GD-TEXAS=PHYSICAL TRADING P&amp;L</v>
      </c>
      <c r="B1952" s="1" t="s">
        <v>120</v>
      </c>
      <c r="C1952" s="1" t="s">
        <v>19</v>
      </c>
      <c r="D1952" s="1" t="s">
        <v>20</v>
      </c>
      <c r="E1952" s="1" t="s">
        <v>103</v>
      </c>
      <c r="F1952" s="6">
        <v>0</v>
      </c>
    </row>
    <row r="1953" spans="1:6" x14ac:dyDescent="0.15">
      <c r="A1953" t="str">
        <f t="shared" si="30"/>
        <v>GAS-GD-WEST=PHYSICAL TRADING P&amp;L</v>
      </c>
      <c r="B1953" s="1" t="s">
        <v>121</v>
      </c>
      <c r="C1953" s="1" t="s">
        <v>19</v>
      </c>
      <c r="D1953" s="1" t="s">
        <v>20</v>
      </c>
      <c r="E1953" s="1" t="s">
        <v>103</v>
      </c>
      <c r="F1953" s="6">
        <v>-11041928.75</v>
      </c>
    </row>
    <row r="1954" spans="1:6" x14ac:dyDescent="0.15">
      <c r="A1954" t="str">
        <f t="shared" si="30"/>
        <v>GAS-IM-CANADA=PHYSICAL TRADING P&amp;L</v>
      </c>
      <c r="B1954" s="1" t="s">
        <v>122</v>
      </c>
      <c r="C1954" s="1" t="s">
        <v>19</v>
      </c>
      <c r="D1954" s="1" t="s">
        <v>20</v>
      </c>
      <c r="E1954" s="1" t="s">
        <v>103</v>
      </c>
      <c r="F1954" s="6">
        <v>511766.11</v>
      </c>
    </row>
    <row r="1955" spans="1:6" x14ac:dyDescent="0.15">
      <c r="A1955" t="str">
        <f t="shared" si="30"/>
        <v>GAS-IM-CENT=PHYSICAL TRADING P&amp;L</v>
      </c>
      <c r="B1955" s="1" t="s">
        <v>123</v>
      </c>
      <c r="C1955" s="1" t="s">
        <v>19</v>
      </c>
      <c r="D1955" s="1" t="s">
        <v>20</v>
      </c>
      <c r="E1955" s="1" t="s">
        <v>103</v>
      </c>
      <c r="F1955" s="6">
        <v>2597567.02</v>
      </c>
    </row>
    <row r="1956" spans="1:6" x14ac:dyDescent="0.15">
      <c r="A1956" t="str">
        <f t="shared" si="30"/>
        <v>GAS-IM-CHICAGO=PHYSICAL TRADING P&amp;L</v>
      </c>
      <c r="B1956" s="1" t="s">
        <v>124</v>
      </c>
      <c r="C1956" s="1" t="s">
        <v>19</v>
      </c>
      <c r="D1956" s="1" t="s">
        <v>20</v>
      </c>
      <c r="E1956" s="1" t="s">
        <v>103</v>
      </c>
      <c r="F1956" s="6">
        <v>-4377541.7699999996</v>
      </c>
    </row>
    <row r="1957" spans="1:6" x14ac:dyDescent="0.15">
      <c r="A1957" t="str">
        <f t="shared" si="30"/>
        <v>GAS-IM-DENVER=PHYSICAL TRADING P&amp;L</v>
      </c>
      <c r="B1957" s="1" t="s">
        <v>125</v>
      </c>
      <c r="C1957" s="1" t="s">
        <v>19</v>
      </c>
      <c r="D1957" s="1" t="s">
        <v>20</v>
      </c>
      <c r="E1957" s="1" t="s">
        <v>103</v>
      </c>
      <c r="F1957" s="6">
        <v>627340.61</v>
      </c>
    </row>
    <row r="1958" spans="1:6" x14ac:dyDescent="0.15">
      <c r="A1958" t="str">
        <f t="shared" si="30"/>
        <v>GAS-IM-EAST=PHYSICAL TRADING P&amp;L</v>
      </c>
      <c r="B1958" s="1" t="s">
        <v>126</v>
      </c>
      <c r="C1958" s="1" t="s">
        <v>19</v>
      </c>
      <c r="D1958" s="1" t="s">
        <v>20</v>
      </c>
      <c r="E1958" s="1" t="s">
        <v>103</v>
      </c>
      <c r="F1958" s="6">
        <v>12805327.039999999</v>
      </c>
    </row>
    <row r="1959" spans="1:6" x14ac:dyDescent="0.15">
      <c r="A1959" t="str">
        <f t="shared" si="30"/>
        <v>GAS-IM-TEXAS=PHYSICAL TRADING P&amp;L</v>
      </c>
      <c r="B1959" s="1" t="s">
        <v>127</v>
      </c>
      <c r="C1959" s="1" t="s">
        <v>19</v>
      </c>
      <c r="D1959" s="1" t="s">
        <v>20</v>
      </c>
      <c r="E1959" s="1" t="s">
        <v>103</v>
      </c>
      <c r="F1959" s="6">
        <v>2982722.15</v>
      </c>
    </row>
    <row r="1960" spans="1:6" x14ac:dyDescent="0.15">
      <c r="A1960" t="str">
        <f t="shared" si="30"/>
        <v>GAS-IM-WEST=PHYSICAL TRADING P&amp;L</v>
      </c>
      <c r="B1960" s="1" t="s">
        <v>128</v>
      </c>
      <c r="C1960" s="1" t="s">
        <v>19</v>
      </c>
      <c r="D1960" s="1" t="s">
        <v>20</v>
      </c>
      <c r="E1960" s="1" t="s">
        <v>103</v>
      </c>
      <c r="F1960" s="6">
        <v>0</v>
      </c>
    </row>
    <row r="1961" spans="1:6" x14ac:dyDescent="0.15">
      <c r="A1961" t="str">
        <f t="shared" si="30"/>
        <v>GAS-MANAGEMENT=PHYSICAL TRADING P&amp;L</v>
      </c>
      <c r="B1961" s="1" t="s">
        <v>129</v>
      </c>
      <c r="C1961" s="1" t="s">
        <v>19</v>
      </c>
      <c r="D1961" s="1" t="s">
        <v>20</v>
      </c>
      <c r="E1961" s="1" t="s">
        <v>103</v>
      </c>
      <c r="F1961" s="6">
        <v>0</v>
      </c>
    </row>
    <row r="1962" spans="1:6" x14ac:dyDescent="0.15">
      <c r="A1962" t="str">
        <f t="shared" si="30"/>
        <v>GAS-NYMEX=PHYSICAL TRADING P&amp;L</v>
      </c>
      <c r="B1962" s="1" t="s">
        <v>130</v>
      </c>
      <c r="C1962" s="1" t="s">
        <v>19</v>
      </c>
      <c r="D1962" s="1" t="s">
        <v>20</v>
      </c>
      <c r="E1962" s="1" t="s">
        <v>103</v>
      </c>
      <c r="F1962" s="6">
        <v>0</v>
      </c>
    </row>
    <row r="1963" spans="1:6" x14ac:dyDescent="0.15">
      <c r="A1963" t="str">
        <f t="shared" si="30"/>
        <v>GAS-PIPE-OPTIONS=PHYSICAL TRADING P&amp;L</v>
      </c>
      <c r="B1963" s="1" t="s">
        <v>131</v>
      </c>
      <c r="C1963" s="1" t="s">
        <v>19</v>
      </c>
      <c r="D1963" s="1" t="s">
        <v>20</v>
      </c>
      <c r="E1963" s="1" t="s">
        <v>103</v>
      </c>
      <c r="F1963" s="6">
        <v>0</v>
      </c>
    </row>
    <row r="1964" spans="1:6" x14ac:dyDescent="0.15">
      <c r="A1964" t="str">
        <f t="shared" si="30"/>
        <v>GAS-STORAGE=PHYSICAL TRADING P&amp;L</v>
      </c>
      <c r="B1964" s="1" t="s">
        <v>132</v>
      </c>
      <c r="C1964" s="1" t="s">
        <v>19</v>
      </c>
      <c r="D1964" s="1" t="s">
        <v>20</v>
      </c>
      <c r="E1964" s="1" t="s">
        <v>103</v>
      </c>
      <c r="F1964" s="6">
        <v>0</v>
      </c>
    </row>
    <row r="1965" spans="1:6" x14ac:dyDescent="0.15">
      <c r="A1965" t="str">
        <f t="shared" si="30"/>
        <v>GAS-TRANSPORT-EAST=PHYSICAL TRADING P&amp;L</v>
      </c>
      <c r="B1965" s="1" t="s">
        <v>133</v>
      </c>
      <c r="C1965" s="1" t="s">
        <v>19</v>
      </c>
      <c r="D1965" s="1" t="s">
        <v>20</v>
      </c>
      <c r="E1965" s="1" t="s">
        <v>103</v>
      </c>
      <c r="F1965" s="6">
        <v>0</v>
      </c>
    </row>
    <row r="1966" spans="1:6" x14ac:dyDescent="0.15">
      <c r="A1966" t="str">
        <f t="shared" si="30"/>
        <v>WEST-MGMT=PHYSICAL TRADING P&amp;L</v>
      </c>
      <c r="B1966" s="1" t="s">
        <v>247</v>
      </c>
      <c r="C1966" s="1" t="s">
        <v>19</v>
      </c>
      <c r="D1966" s="1" t="s">
        <v>20</v>
      </c>
      <c r="E1966" s="1" t="s">
        <v>103</v>
      </c>
      <c r="F1966" s="6">
        <v>0</v>
      </c>
    </row>
    <row r="1967" spans="1:6" x14ac:dyDescent="0.15">
      <c r="A1967" t="str">
        <f t="shared" si="30"/>
        <v>GAS-CONSOL-ALL=PHYSICAL TRADING P&amp;L</v>
      </c>
      <c r="B1967" s="1" t="s">
        <v>93</v>
      </c>
      <c r="C1967" s="1" t="s">
        <v>19</v>
      </c>
      <c r="D1967" s="1" t="s">
        <v>20</v>
      </c>
      <c r="E1967" s="1" t="s">
        <v>103</v>
      </c>
      <c r="F1967" s="6">
        <v>4105252.41</v>
      </c>
    </row>
    <row r="1968" spans="1:6" x14ac:dyDescent="0.15">
      <c r="A1968" t="str">
        <f t="shared" si="30"/>
        <v>GAS-CONSOL-CAN=PHYSICAL TRADING P&amp;L</v>
      </c>
      <c r="B1968" s="1" t="s">
        <v>94</v>
      </c>
      <c r="C1968" s="1" t="s">
        <v>19</v>
      </c>
      <c r="D1968" s="1" t="s">
        <v>20</v>
      </c>
      <c r="E1968" s="1" t="s">
        <v>103</v>
      </c>
      <c r="F1968" s="6">
        <v>511766.11</v>
      </c>
    </row>
    <row r="1969" spans="1:6" x14ac:dyDescent="0.15">
      <c r="A1969" t="str">
        <f t="shared" si="30"/>
        <v>GAS-CONSOL-US=PHYSICAL TRADING P&amp;L</v>
      </c>
      <c r="B1969" s="1" t="s">
        <v>95</v>
      </c>
      <c r="C1969" s="1" t="s">
        <v>19</v>
      </c>
      <c r="D1969" s="1" t="s">
        <v>20</v>
      </c>
      <c r="E1969" s="1" t="s">
        <v>103</v>
      </c>
      <c r="F1969" s="6">
        <v>3593486.3</v>
      </c>
    </row>
    <row r="1970" spans="1:6" x14ac:dyDescent="0.15">
      <c r="A1970" t="str">
        <f t="shared" si="30"/>
        <v>ARG-FT=ROLL DRIFT</v>
      </c>
      <c r="B1970" s="1" t="s">
        <v>18</v>
      </c>
      <c r="C1970" s="1" t="s">
        <v>19</v>
      </c>
      <c r="D1970" s="1" t="s">
        <v>20</v>
      </c>
      <c r="E1970" s="1" t="s">
        <v>30</v>
      </c>
      <c r="F1970" s="6">
        <v>339</v>
      </c>
    </row>
    <row r="1971" spans="1:6" x14ac:dyDescent="0.15">
      <c r="A1971" t="str">
        <f t="shared" si="30"/>
        <v>BRAZIL-POWER=ROLL DRIFT</v>
      </c>
      <c r="B1971" s="1" t="s">
        <v>48</v>
      </c>
      <c r="C1971" s="1" t="s">
        <v>19</v>
      </c>
      <c r="D1971" s="1" t="s">
        <v>20</v>
      </c>
      <c r="E1971" s="1" t="s">
        <v>30</v>
      </c>
      <c r="F1971" s="6">
        <v>0</v>
      </c>
    </row>
    <row r="1972" spans="1:6" x14ac:dyDescent="0.15">
      <c r="A1972" t="str">
        <f t="shared" si="30"/>
        <v>BROADBAND=ROLL DRIFT</v>
      </c>
      <c r="B1972" s="1" t="s">
        <v>49</v>
      </c>
      <c r="C1972" s="1" t="s">
        <v>19</v>
      </c>
      <c r="D1972" s="1" t="s">
        <v>20</v>
      </c>
      <c r="E1972" s="1" t="s">
        <v>30</v>
      </c>
      <c r="F1972" s="6">
        <v>-242.84</v>
      </c>
    </row>
    <row r="1973" spans="1:6" x14ac:dyDescent="0.15">
      <c r="A1973" t="str">
        <f t="shared" si="30"/>
        <v>COAL=ROLL DRIFT</v>
      </c>
      <c r="B1973" s="1" t="s">
        <v>53</v>
      </c>
      <c r="C1973" s="1" t="s">
        <v>19</v>
      </c>
      <c r="D1973" s="1" t="s">
        <v>20</v>
      </c>
      <c r="E1973" s="1" t="s">
        <v>30</v>
      </c>
      <c r="F1973" s="6">
        <v>127684.47</v>
      </c>
    </row>
    <row r="1974" spans="1:6" x14ac:dyDescent="0.15">
      <c r="A1974" t="str">
        <f t="shared" si="30"/>
        <v>ESA-GAS-BOLIVIA=ROLL DRIFT</v>
      </c>
      <c r="B1974" s="1" t="s">
        <v>74</v>
      </c>
      <c r="C1974" s="1" t="s">
        <v>19</v>
      </c>
      <c r="D1974" s="1" t="s">
        <v>20</v>
      </c>
      <c r="E1974" s="1" t="s">
        <v>30</v>
      </c>
      <c r="F1974" s="6">
        <v>55544</v>
      </c>
    </row>
    <row r="1975" spans="1:6" x14ac:dyDescent="0.15">
      <c r="A1975" t="str">
        <f t="shared" si="30"/>
        <v>ESA-SOCONE GAS=ROLL DRIFT</v>
      </c>
      <c r="B1975" s="1" t="s">
        <v>75</v>
      </c>
      <c r="C1975" s="1" t="s">
        <v>19</v>
      </c>
      <c r="D1975" s="1" t="s">
        <v>20</v>
      </c>
      <c r="E1975" s="1" t="s">
        <v>30</v>
      </c>
      <c r="F1975" s="6">
        <v>3211</v>
      </c>
    </row>
    <row r="1976" spans="1:6" x14ac:dyDescent="0.15">
      <c r="A1976" t="str">
        <f t="shared" si="30"/>
        <v>ESA-TBS CRUDE=ROLL DRIFT</v>
      </c>
      <c r="B1976" s="1" t="s">
        <v>76</v>
      </c>
      <c r="C1976" s="1" t="s">
        <v>19</v>
      </c>
      <c r="D1976" s="1" t="s">
        <v>20</v>
      </c>
      <c r="E1976" s="1" t="s">
        <v>30</v>
      </c>
      <c r="F1976" s="6">
        <v>-85592</v>
      </c>
    </row>
    <row r="1977" spans="1:6" x14ac:dyDescent="0.15">
      <c r="A1977" t="str">
        <f t="shared" si="30"/>
        <v>ESA-TBS GAS=ROLL DRIFT</v>
      </c>
      <c r="B1977" s="1" t="s">
        <v>77</v>
      </c>
      <c r="C1977" s="1" t="s">
        <v>19</v>
      </c>
      <c r="D1977" s="1" t="s">
        <v>20</v>
      </c>
      <c r="E1977" s="1" t="s">
        <v>30</v>
      </c>
      <c r="F1977" s="6">
        <v>492160</v>
      </c>
    </row>
    <row r="1978" spans="1:6" x14ac:dyDescent="0.15">
      <c r="A1978" t="str">
        <f t="shared" si="30"/>
        <v>FX=ROLL DRIFT</v>
      </c>
      <c r="B1978" s="1" t="s">
        <v>90</v>
      </c>
      <c r="C1978" s="1" t="s">
        <v>19</v>
      </c>
      <c r="D1978" s="1" t="s">
        <v>20</v>
      </c>
      <c r="E1978" s="1" t="s">
        <v>30</v>
      </c>
      <c r="F1978" s="6">
        <v>8094.06</v>
      </c>
    </row>
    <row r="1979" spans="1:6" x14ac:dyDescent="0.15">
      <c r="A1979" t="str">
        <f t="shared" si="30"/>
        <v>IR=ROLL DRIFT</v>
      </c>
      <c r="B1979" s="1" t="s">
        <v>151</v>
      </c>
      <c r="C1979" s="1" t="s">
        <v>19</v>
      </c>
      <c r="D1979" s="1" t="s">
        <v>20</v>
      </c>
      <c r="E1979" s="1" t="s">
        <v>30</v>
      </c>
      <c r="F1979" s="6">
        <v>9406.3599999999897</v>
      </c>
    </row>
    <row r="1980" spans="1:6" x14ac:dyDescent="0.15">
      <c r="A1980" t="str">
        <f t="shared" si="30"/>
        <v>LUMBER=ROLL DRIFT</v>
      </c>
      <c r="B1980" s="1" t="s">
        <v>152</v>
      </c>
      <c r="C1980" s="1" t="s">
        <v>19</v>
      </c>
      <c r="D1980" s="1" t="s">
        <v>20</v>
      </c>
      <c r="E1980" s="1" t="s">
        <v>30</v>
      </c>
      <c r="F1980" s="6">
        <v>211</v>
      </c>
    </row>
    <row r="1981" spans="1:6" x14ac:dyDescent="0.15">
      <c r="A1981" t="str">
        <f t="shared" si="30"/>
        <v>PAPER=ROLL DRIFT</v>
      </c>
      <c r="B1981" s="1" t="s">
        <v>231</v>
      </c>
      <c r="C1981" s="1" t="s">
        <v>19</v>
      </c>
      <c r="D1981" s="1" t="s">
        <v>20</v>
      </c>
      <c r="E1981" s="1" t="s">
        <v>30</v>
      </c>
      <c r="F1981" s="6">
        <v>364785</v>
      </c>
    </row>
    <row r="1982" spans="1:6" x14ac:dyDescent="0.15">
      <c r="A1982" t="str">
        <f t="shared" si="30"/>
        <v>WEATHER=ROLL DRIFT</v>
      </c>
      <c r="B1982" s="1" t="s">
        <v>246</v>
      </c>
      <c r="C1982" s="1" t="s">
        <v>19</v>
      </c>
      <c r="D1982" s="1" t="s">
        <v>20</v>
      </c>
      <c r="E1982" s="1" t="s">
        <v>30</v>
      </c>
      <c r="F1982" s="6">
        <v>153278</v>
      </c>
    </row>
    <row r="1983" spans="1:6" x14ac:dyDescent="0.15">
      <c r="A1983" t="str">
        <f t="shared" si="30"/>
        <v>SOUTHERN CONE GAS=ROLL DRIFT</v>
      </c>
      <c r="B1983" s="1" t="s">
        <v>242</v>
      </c>
      <c r="C1983" s="1" t="s">
        <v>19</v>
      </c>
      <c r="D1983" s="1" t="s">
        <v>20</v>
      </c>
      <c r="E1983" s="1" t="s">
        <v>30</v>
      </c>
      <c r="F1983" s="6">
        <v>551254</v>
      </c>
    </row>
    <row r="1984" spans="1:6" x14ac:dyDescent="0.15">
      <c r="A1984" t="str">
        <f t="shared" si="30"/>
        <v>SOUTHERN CONE POWER=ROLL DRIFT</v>
      </c>
      <c r="B1984" s="1" t="s">
        <v>243</v>
      </c>
      <c r="C1984" s="1" t="s">
        <v>19</v>
      </c>
      <c r="D1984" s="1" t="s">
        <v>20</v>
      </c>
      <c r="E1984" s="1" t="s">
        <v>30</v>
      </c>
      <c r="F1984" s="6">
        <v>0</v>
      </c>
    </row>
    <row r="1985" spans="1:6" x14ac:dyDescent="0.15">
      <c r="A1985" t="str">
        <f t="shared" si="30"/>
        <v>ARG-FT=ROLL RHO</v>
      </c>
      <c r="B1985" s="1" t="s">
        <v>18</v>
      </c>
      <c r="C1985" s="1" t="s">
        <v>19</v>
      </c>
      <c r="D1985" s="1" t="s">
        <v>20</v>
      </c>
      <c r="E1985" s="1" t="s">
        <v>31</v>
      </c>
      <c r="F1985" s="6">
        <v>-1515</v>
      </c>
    </row>
    <row r="1986" spans="1:6" x14ac:dyDescent="0.15">
      <c r="A1986" t="str">
        <f t="shared" si="30"/>
        <v>BRAZIL-POWER=ROLL RHO</v>
      </c>
      <c r="B1986" s="1" t="s">
        <v>48</v>
      </c>
      <c r="C1986" s="1" t="s">
        <v>19</v>
      </c>
      <c r="D1986" s="1" t="s">
        <v>20</v>
      </c>
      <c r="E1986" s="1" t="s">
        <v>31</v>
      </c>
      <c r="F1986" s="6">
        <v>0</v>
      </c>
    </row>
    <row r="1987" spans="1:6" x14ac:dyDescent="0.15">
      <c r="A1987" t="str">
        <f t="shared" ref="A1987:A2050" si="31">B1987&amp;"="&amp;E1987</f>
        <v>BROADBAND=ROLL RHO</v>
      </c>
      <c r="B1987" s="1" t="s">
        <v>49</v>
      </c>
      <c r="C1987" s="1" t="s">
        <v>19</v>
      </c>
      <c r="D1987" s="1" t="s">
        <v>20</v>
      </c>
      <c r="E1987" s="1" t="s">
        <v>31</v>
      </c>
      <c r="F1987" s="6">
        <v>319.45999999999998</v>
      </c>
    </row>
    <row r="1988" spans="1:6" x14ac:dyDescent="0.15">
      <c r="A1988" t="str">
        <f t="shared" si="31"/>
        <v>COAL=ROLL RHO</v>
      </c>
      <c r="B1988" s="1" t="s">
        <v>53</v>
      </c>
      <c r="C1988" s="1" t="s">
        <v>19</v>
      </c>
      <c r="D1988" s="1" t="s">
        <v>20</v>
      </c>
      <c r="E1988" s="1" t="s">
        <v>31</v>
      </c>
      <c r="F1988" s="6">
        <v>55543.360000000001</v>
      </c>
    </row>
    <row r="1989" spans="1:6" x14ac:dyDescent="0.15">
      <c r="A1989" t="str">
        <f t="shared" si="31"/>
        <v>ESA-GAS-BOLIVIA=ROLL RHO</v>
      </c>
      <c r="B1989" s="1" t="s">
        <v>74</v>
      </c>
      <c r="C1989" s="1" t="s">
        <v>19</v>
      </c>
      <c r="D1989" s="1" t="s">
        <v>20</v>
      </c>
      <c r="E1989" s="1" t="s">
        <v>31</v>
      </c>
      <c r="F1989" s="6">
        <v>-86530</v>
      </c>
    </row>
    <row r="1990" spans="1:6" x14ac:dyDescent="0.15">
      <c r="A1990" t="str">
        <f t="shared" si="31"/>
        <v>ESA-SOCONE GAS=ROLL RHO</v>
      </c>
      <c r="B1990" s="1" t="s">
        <v>75</v>
      </c>
      <c r="C1990" s="1" t="s">
        <v>19</v>
      </c>
      <c r="D1990" s="1" t="s">
        <v>20</v>
      </c>
      <c r="E1990" s="1" t="s">
        <v>31</v>
      </c>
      <c r="F1990" s="6">
        <v>419</v>
      </c>
    </row>
    <row r="1991" spans="1:6" x14ac:dyDescent="0.15">
      <c r="A1991" t="str">
        <f t="shared" si="31"/>
        <v>ESA-TBS CRUDE=ROLL RHO</v>
      </c>
      <c r="B1991" s="1" t="s">
        <v>76</v>
      </c>
      <c r="C1991" s="1" t="s">
        <v>19</v>
      </c>
      <c r="D1991" s="1" t="s">
        <v>20</v>
      </c>
      <c r="E1991" s="1" t="s">
        <v>31</v>
      </c>
      <c r="F1991" s="6">
        <v>190934</v>
      </c>
    </row>
    <row r="1992" spans="1:6" x14ac:dyDescent="0.15">
      <c r="A1992" t="str">
        <f t="shared" si="31"/>
        <v>ESA-TBS GAS=ROLL RHO</v>
      </c>
      <c r="B1992" s="1" t="s">
        <v>77</v>
      </c>
      <c r="C1992" s="1" t="s">
        <v>19</v>
      </c>
      <c r="D1992" s="1" t="s">
        <v>20</v>
      </c>
      <c r="E1992" s="1" t="s">
        <v>31</v>
      </c>
      <c r="F1992" s="6">
        <v>-684414</v>
      </c>
    </row>
    <row r="1993" spans="1:6" x14ac:dyDescent="0.15">
      <c r="A1993" t="str">
        <f t="shared" si="31"/>
        <v>FX=ROLL RHO</v>
      </c>
      <c r="B1993" s="1" t="s">
        <v>90</v>
      </c>
      <c r="C1993" s="1" t="s">
        <v>19</v>
      </c>
      <c r="D1993" s="1" t="s">
        <v>20</v>
      </c>
      <c r="E1993" s="1" t="s">
        <v>31</v>
      </c>
      <c r="F1993" s="6">
        <v>32985.519999999997</v>
      </c>
    </row>
    <row r="1994" spans="1:6" x14ac:dyDescent="0.15">
      <c r="A1994" t="str">
        <f t="shared" si="31"/>
        <v>LUMBER=ROLL RHO</v>
      </c>
      <c r="B1994" s="1" t="s">
        <v>152</v>
      </c>
      <c r="C1994" s="1" t="s">
        <v>19</v>
      </c>
      <c r="D1994" s="1" t="s">
        <v>20</v>
      </c>
      <c r="E1994" s="1" t="s">
        <v>31</v>
      </c>
      <c r="F1994" s="6">
        <v>17</v>
      </c>
    </row>
    <row r="1995" spans="1:6" x14ac:dyDescent="0.15">
      <c r="A1995" t="str">
        <f t="shared" si="31"/>
        <v>PAPER=ROLL RHO</v>
      </c>
      <c r="B1995" s="1" t="s">
        <v>231</v>
      </c>
      <c r="C1995" s="1" t="s">
        <v>19</v>
      </c>
      <c r="D1995" s="1" t="s">
        <v>20</v>
      </c>
      <c r="E1995" s="1" t="s">
        <v>31</v>
      </c>
      <c r="F1995" s="6">
        <v>93973</v>
      </c>
    </row>
    <row r="1996" spans="1:6" x14ac:dyDescent="0.15">
      <c r="A1996" t="str">
        <f t="shared" si="31"/>
        <v>WEATHER=ROLL RHO</v>
      </c>
      <c r="B1996" s="1" t="s">
        <v>246</v>
      </c>
      <c r="C1996" s="1" t="s">
        <v>19</v>
      </c>
      <c r="D1996" s="1" t="s">
        <v>20</v>
      </c>
      <c r="E1996" s="1" t="s">
        <v>31</v>
      </c>
      <c r="F1996" s="6">
        <v>4893</v>
      </c>
    </row>
    <row r="1997" spans="1:6" x14ac:dyDescent="0.15">
      <c r="A1997" t="str">
        <f t="shared" si="31"/>
        <v>SOUTHERN CONE GAS=ROLL RHO</v>
      </c>
      <c r="B1997" s="1" t="s">
        <v>242</v>
      </c>
      <c r="C1997" s="1" t="s">
        <v>19</v>
      </c>
      <c r="D1997" s="1" t="s">
        <v>20</v>
      </c>
      <c r="E1997" s="1" t="s">
        <v>31</v>
      </c>
      <c r="F1997" s="6">
        <v>-772040</v>
      </c>
    </row>
    <row r="1998" spans="1:6" x14ac:dyDescent="0.15">
      <c r="A1998" t="str">
        <f t="shared" si="31"/>
        <v>SOUTHERN CONE POWER=ROLL RHO</v>
      </c>
      <c r="B1998" s="1" t="s">
        <v>243</v>
      </c>
      <c r="C1998" s="1" t="s">
        <v>19</v>
      </c>
      <c r="D1998" s="1" t="s">
        <v>20</v>
      </c>
      <c r="E1998" s="1" t="s">
        <v>31</v>
      </c>
      <c r="F1998" s="6">
        <v>0</v>
      </c>
    </row>
    <row r="1999" spans="1:6" x14ac:dyDescent="0.15">
      <c r="A1999" t="str">
        <f t="shared" si="31"/>
        <v>ARG-FT=SCHD B P&amp;L</v>
      </c>
      <c r="B1999" s="1" t="s">
        <v>18</v>
      </c>
      <c r="C1999" s="1" t="s">
        <v>19</v>
      </c>
      <c r="D1999" s="1" t="s">
        <v>20</v>
      </c>
      <c r="E1999" s="1" t="s">
        <v>32</v>
      </c>
      <c r="F1999" s="6">
        <v>0</v>
      </c>
    </row>
    <row r="2000" spans="1:6" x14ac:dyDescent="0.15">
      <c r="A2000" t="str">
        <f t="shared" si="31"/>
        <v>COAL=SCHD B P&amp;L</v>
      </c>
      <c r="B2000" s="1" t="s">
        <v>53</v>
      </c>
      <c r="C2000" s="1" t="s">
        <v>19</v>
      </c>
      <c r="D2000" s="1" t="s">
        <v>20</v>
      </c>
      <c r="E2000" s="1" t="s">
        <v>32</v>
      </c>
      <c r="F2000" s="6">
        <v>0</v>
      </c>
    </row>
    <row r="2001" spans="1:6" x14ac:dyDescent="0.15">
      <c r="A2001" t="str">
        <f t="shared" si="31"/>
        <v>IR=SCHD B P&amp;L</v>
      </c>
      <c r="B2001" s="1" t="s">
        <v>151</v>
      </c>
      <c r="C2001" s="1" t="s">
        <v>19</v>
      </c>
      <c r="D2001" s="1" t="s">
        <v>20</v>
      </c>
      <c r="E2001" s="1" t="s">
        <v>32</v>
      </c>
      <c r="F2001" s="6">
        <v>17000</v>
      </c>
    </row>
    <row r="2002" spans="1:6" x14ac:dyDescent="0.15">
      <c r="A2002" t="str">
        <f t="shared" si="31"/>
        <v>LUMBER=SCHD B P&amp;L</v>
      </c>
      <c r="B2002" s="1" t="s">
        <v>152</v>
      </c>
      <c r="C2002" s="1" t="s">
        <v>19</v>
      </c>
      <c r="D2002" s="1" t="s">
        <v>20</v>
      </c>
      <c r="E2002" s="1" t="s">
        <v>32</v>
      </c>
      <c r="F2002" s="6">
        <v>0</v>
      </c>
    </row>
    <row r="2003" spans="1:6" x14ac:dyDescent="0.15">
      <c r="A2003" t="str">
        <f t="shared" si="31"/>
        <v>PAPER=SCHD B P&amp;L</v>
      </c>
      <c r="B2003" s="1" t="s">
        <v>231</v>
      </c>
      <c r="C2003" s="1" t="s">
        <v>19</v>
      </c>
      <c r="D2003" s="1" t="s">
        <v>20</v>
      </c>
      <c r="E2003" s="1" t="s">
        <v>32</v>
      </c>
      <c r="F2003" s="6">
        <v>0</v>
      </c>
    </row>
    <row r="2004" spans="1:6" x14ac:dyDescent="0.15">
      <c r="A2004" t="str">
        <f t="shared" si="31"/>
        <v>SOUTHERN CONE GAS=SCHD B P&amp;L</v>
      </c>
      <c r="B2004" s="1" t="s">
        <v>242</v>
      </c>
      <c r="C2004" s="1" t="s">
        <v>19</v>
      </c>
      <c r="D2004" s="1" t="s">
        <v>20</v>
      </c>
      <c r="E2004" s="1" t="s">
        <v>32</v>
      </c>
      <c r="F2004" s="6">
        <v>0</v>
      </c>
    </row>
    <row r="2005" spans="1:6" x14ac:dyDescent="0.15">
      <c r="A2005" t="str">
        <f t="shared" si="31"/>
        <v>ARG-FT=SCHD D P&amp;L</v>
      </c>
      <c r="B2005" s="1" t="s">
        <v>18</v>
      </c>
      <c r="C2005" s="1" t="s">
        <v>19</v>
      </c>
      <c r="D2005" s="1" t="s">
        <v>20</v>
      </c>
      <c r="E2005" s="1" t="s">
        <v>33</v>
      </c>
      <c r="F2005" s="6">
        <v>0</v>
      </c>
    </row>
    <row r="2006" spans="1:6" x14ac:dyDescent="0.15">
      <c r="A2006" t="str">
        <f t="shared" si="31"/>
        <v>COAL=SCHD D P&amp;L</v>
      </c>
      <c r="B2006" s="1" t="s">
        <v>53</v>
      </c>
      <c r="C2006" s="1" t="s">
        <v>19</v>
      </c>
      <c r="D2006" s="1" t="s">
        <v>20</v>
      </c>
      <c r="E2006" s="1" t="s">
        <v>33</v>
      </c>
      <c r="F2006" s="6">
        <v>0</v>
      </c>
    </row>
    <row r="2007" spans="1:6" x14ac:dyDescent="0.15">
      <c r="A2007" t="str">
        <f t="shared" si="31"/>
        <v>LUMBER=SCHD D P&amp;L</v>
      </c>
      <c r="B2007" s="1" t="s">
        <v>152</v>
      </c>
      <c r="C2007" s="1" t="s">
        <v>19</v>
      </c>
      <c r="D2007" s="1" t="s">
        <v>20</v>
      </c>
      <c r="E2007" s="1" t="s">
        <v>33</v>
      </c>
      <c r="F2007" s="6">
        <v>0</v>
      </c>
    </row>
    <row r="2008" spans="1:6" x14ac:dyDescent="0.15">
      <c r="A2008" t="str">
        <f t="shared" si="31"/>
        <v>PAPER=SCHD D P&amp;L</v>
      </c>
      <c r="B2008" s="1" t="s">
        <v>231</v>
      </c>
      <c r="C2008" s="1" t="s">
        <v>19</v>
      </c>
      <c r="D2008" s="1" t="s">
        <v>20</v>
      </c>
      <c r="E2008" s="1" t="s">
        <v>33</v>
      </c>
      <c r="F2008" s="6">
        <v>0</v>
      </c>
    </row>
    <row r="2009" spans="1:6" x14ac:dyDescent="0.15">
      <c r="A2009" t="str">
        <f t="shared" si="31"/>
        <v>WEATHER=SCHD D P&amp;L</v>
      </c>
      <c r="B2009" s="1" t="s">
        <v>246</v>
      </c>
      <c r="C2009" s="1" t="s">
        <v>19</v>
      </c>
      <c r="D2009" s="1" t="s">
        <v>20</v>
      </c>
      <c r="E2009" s="1" t="s">
        <v>33</v>
      </c>
      <c r="F2009" s="6">
        <v>0</v>
      </c>
    </row>
    <row r="2010" spans="1:6" x14ac:dyDescent="0.15">
      <c r="A2010" t="str">
        <f t="shared" si="31"/>
        <v>SOUTHERN CONE GAS=SCHD D P&amp;L</v>
      </c>
      <c r="B2010" s="1" t="s">
        <v>242</v>
      </c>
      <c r="C2010" s="1" t="s">
        <v>19</v>
      </c>
      <c r="D2010" s="1" t="s">
        <v>20</v>
      </c>
      <c r="E2010" s="1" t="s">
        <v>33</v>
      </c>
      <c r="F2010" s="6">
        <v>0</v>
      </c>
    </row>
    <row r="2011" spans="1:6" x14ac:dyDescent="0.15">
      <c r="A2011" t="str">
        <f t="shared" si="31"/>
        <v>GAS-EXEC-SPEC=STORAGE P&amp;L</v>
      </c>
      <c r="B2011" s="1" t="s">
        <v>96</v>
      </c>
      <c r="C2011" s="1" t="s">
        <v>19</v>
      </c>
      <c r="D2011" s="1" t="s">
        <v>20</v>
      </c>
      <c r="E2011" s="1" t="s">
        <v>104</v>
      </c>
      <c r="F2011" s="6">
        <v>0</v>
      </c>
    </row>
    <row r="2012" spans="1:6" x14ac:dyDescent="0.15">
      <c r="A2012" t="str">
        <f t="shared" si="31"/>
        <v>GAS-FIRM-CANADA=STORAGE P&amp;L</v>
      </c>
      <c r="B2012" s="1" t="s">
        <v>106</v>
      </c>
      <c r="C2012" s="1" t="s">
        <v>19</v>
      </c>
      <c r="D2012" s="1" t="s">
        <v>20</v>
      </c>
      <c r="E2012" s="1" t="s">
        <v>104</v>
      </c>
      <c r="F2012" s="6">
        <v>0</v>
      </c>
    </row>
    <row r="2013" spans="1:6" x14ac:dyDescent="0.15">
      <c r="A2013" t="str">
        <f t="shared" si="31"/>
        <v>GAS-FIRM-CENT=STORAGE P&amp;L</v>
      </c>
      <c r="B2013" s="1" t="s">
        <v>107</v>
      </c>
      <c r="C2013" s="1" t="s">
        <v>19</v>
      </c>
      <c r="D2013" s="1" t="s">
        <v>20</v>
      </c>
      <c r="E2013" s="1" t="s">
        <v>104</v>
      </c>
      <c r="F2013" s="6">
        <v>0</v>
      </c>
    </row>
    <row r="2014" spans="1:6" x14ac:dyDescent="0.15">
      <c r="A2014" t="str">
        <f t="shared" si="31"/>
        <v>GAS-FIRM-DENVER=STORAGE P&amp;L</v>
      </c>
      <c r="B2014" s="1" t="s">
        <v>108</v>
      </c>
      <c r="C2014" s="1" t="s">
        <v>19</v>
      </c>
      <c r="D2014" s="1" t="s">
        <v>20</v>
      </c>
      <c r="E2014" s="1" t="s">
        <v>104</v>
      </c>
      <c r="F2014" s="6">
        <v>0</v>
      </c>
    </row>
    <row r="2015" spans="1:6" x14ac:dyDescent="0.15">
      <c r="A2015" t="str">
        <f t="shared" si="31"/>
        <v>GAS-FIRM-EAST=STORAGE P&amp;L</v>
      </c>
      <c r="B2015" s="1" t="s">
        <v>109</v>
      </c>
      <c r="C2015" s="1" t="s">
        <v>19</v>
      </c>
      <c r="D2015" s="1" t="s">
        <v>20</v>
      </c>
      <c r="E2015" s="1" t="s">
        <v>104</v>
      </c>
      <c r="F2015" s="6">
        <v>0</v>
      </c>
    </row>
    <row r="2016" spans="1:6" x14ac:dyDescent="0.15">
      <c r="A2016" t="str">
        <f t="shared" si="31"/>
        <v>GAS-FIRM-GD-OPTION=STORAGE P&amp;L</v>
      </c>
      <c r="B2016" s="1" t="s">
        <v>110</v>
      </c>
      <c r="C2016" s="1" t="s">
        <v>19</v>
      </c>
      <c r="D2016" s="1" t="s">
        <v>20</v>
      </c>
      <c r="E2016" s="1" t="s">
        <v>104</v>
      </c>
      <c r="F2016" s="6">
        <v>0</v>
      </c>
    </row>
    <row r="2017" spans="1:6" x14ac:dyDescent="0.15">
      <c r="A2017" t="str">
        <f t="shared" si="31"/>
        <v>GAS-FIRM-NWEST=STORAGE P&amp;L</v>
      </c>
      <c r="B2017" s="1" t="s">
        <v>111</v>
      </c>
      <c r="C2017" s="1" t="s">
        <v>19</v>
      </c>
      <c r="D2017" s="1" t="s">
        <v>20</v>
      </c>
      <c r="E2017" s="1" t="s">
        <v>104</v>
      </c>
      <c r="F2017" s="6">
        <v>0</v>
      </c>
    </row>
    <row r="2018" spans="1:6" x14ac:dyDescent="0.15">
      <c r="A2018" t="str">
        <f t="shared" si="31"/>
        <v>GAS-FIRM-NY=STORAGE P&amp;L</v>
      </c>
      <c r="B2018" s="1" t="s">
        <v>112</v>
      </c>
      <c r="C2018" s="1" t="s">
        <v>19</v>
      </c>
      <c r="D2018" s="1" t="s">
        <v>20</v>
      </c>
      <c r="E2018" s="1" t="s">
        <v>104</v>
      </c>
      <c r="F2018" s="6">
        <v>0</v>
      </c>
    </row>
    <row r="2019" spans="1:6" x14ac:dyDescent="0.15">
      <c r="A2019" t="str">
        <f t="shared" si="31"/>
        <v>GAS-FIRM-TECH=STORAGE P&amp;L</v>
      </c>
      <c r="B2019" s="1" t="s">
        <v>113</v>
      </c>
      <c r="C2019" s="1" t="s">
        <v>19</v>
      </c>
      <c r="D2019" s="1" t="s">
        <v>20</v>
      </c>
      <c r="E2019" s="1" t="s">
        <v>104</v>
      </c>
      <c r="F2019" s="6">
        <v>0</v>
      </c>
    </row>
    <row r="2020" spans="1:6" x14ac:dyDescent="0.15">
      <c r="A2020" t="str">
        <f t="shared" si="31"/>
        <v>GAS-FIRM-TX-MCL=STORAGE P&amp;L</v>
      </c>
      <c r="B2020" s="1" t="s">
        <v>114</v>
      </c>
      <c r="C2020" s="1" t="s">
        <v>19</v>
      </c>
      <c r="D2020" s="1" t="s">
        <v>20</v>
      </c>
      <c r="E2020" s="1" t="s">
        <v>104</v>
      </c>
      <c r="F2020" s="6">
        <v>0</v>
      </c>
    </row>
    <row r="2021" spans="1:6" x14ac:dyDescent="0.15">
      <c r="A2021" t="str">
        <f t="shared" si="31"/>
        <v>GAS-FIRM-TX-RIC=STORAGE P&amp;L</v>
      </c>
      <c r="B2021" s="1" t="s">
        <v>115</v>
      </c>
      <c r="C2021" s="1" t="s">
        <v>19</v>
      </c>
      <c r="D2021" s="1" t="s">
        <v>20</v>
      </c>
      <c r="E2021" s="1" t="s">
        <v>104</v>
      </c>
      <c r="F2021" s="6">
        <v>0</v>
      </c>
    </row>
    <row r="2022" spans="1:6" x14ac:dyDescent="0.15">
      <c r="A2022" t="str">
        <f t="shared" si="31"/>
        <v>GAS-FIRM-WEST=STORAGE P&amp;L</v>
      </c>
      <c r="B2022" s="1" t="s">
        <v>116</v>
      </c>
      <c r="C2022" s="1" t="s">
        <v>19</v>
      </c>
      <c r="D2022" s="1" t="s">
        <v>20</v>
      </c>
      <c r="E2022" s="1" t="s">
        <v>104</v>
      </c>
      <c r="F2022" s="6">
        <v>0</v>
      </c>
    </row>
    <row r="2023" spans="1:6" x14ac:dyDescent="0.15">
      <c r="A2023" t="str">
        <f t="shared" si="31"/>
        <v>GAS-GAS-EXEC=STORAGE P&amp;L</v>
      </c>
      <c r="B2023" s="1" t="s">
        <v>117</v>
      </c>
      <c r="C2023" s="1" t="s">
        <v>19</v>
      </c>
      <c r="D2023" s="1" t="s">
        <v>20</v>
      </c>
      <c r="E2023" s="1" t="s">
        <v>104</v>
      </c>
      <c r="F2023" s="6">
        <v>0</v>
      </c>
    </row>
    <row r="2024" spans="1:6" x14ac:dyDescent="0.15">
      <c r="A2024" t="str">
        <f t="shared" si="31"/>
        <v>GAS-GD-EAST=STORAGE P&amp;L</v>
      </c>
      <c r="B2024" s="1" t="s">
        <v>118</v>
      </c>
      <c r="C2024" s="1" t="s">
        <v>19</v>
      </c>
      <c r="D2024" s="1" t="s">
        <v>20</v>
      </c>
      <c r="E2024" s="1" t="s">
        <v>104</v>
      </c>
      <c r="F2024" s="6">
        <v>0</v>
      </c>
    </row>
    <row r="2025" spans="1:6" x14ac:dyDescent="0.15">
      <c r="A2025" t="str">
        <f t="shared" si="31"/>
        <v>GAS-GD-HUB=STORAGE P&amp;L</v>
      </c>
      <c r="B2025" s="1" t="s">
        <v>119</v>
      </c>
      <c r="C2025" s="1" t="s">
        <v>19</v>
      </c>
      <c r="D2025" s="1" t="s">
        <v>20</v>
      </c>
      <c r="E2025" s="1" t="s">
        <v>104</v>
      </c>
      <c r="F2025" s="6">
        <v>0</v>
      </c>
    </row>
    <row r="2026" spans="1:6" x14ac:dyDescent="0.15">
      <c r="A2026" t="str">
        <f t="shared" si="31"/>
        <v>GAS-GD-TEXAS=STORAGE P&amp;L</v>
      </c>
      <c r="B2026" s="1" t="s">
        <v>120</v>
      </c>
      <c r="C2026" s="1" t="s">
        <v>19</v>
      </c>
      <c r="D2026" s="1" t="s">
        <v>20</v>
      </c>
      <c r="E2026" s="1" t="s">
        <v>104</v>
      </c>
      <c r="F2026" s="6">
        <v>0</v>
      </c>
    </row>
    <row r="2027" spans="1:6" x14ac:dyDescent="0.15">
      <c r="A2027" t="str">
        <f t="shared" si="31"/>
        <v>GAS-GD-WEST=STORAGE P&amp;L</v>
      </c>
      <c r="B2027" s="1" t="s">
        <v>121</v>
      </c>
      <c r="C2027" s="1" t="s">
        <v>19</v>
      </c>
      <c r="D2027" s="1" t="s">
        <v>20</v>
      </c>
      <c r="E2027" s="1" t="s">
        <v>104</v>
      </c>
      <c r="F2027" s="6">
        <v>0</v>
      </c>
    </row>
    <row r="2028" spans="1:6" x14ac:dyDescent="0.15">
      <c r="A2028" t="str">
        <f t="shared" si="31"/>
        <v>GAS-IM-CANADA=STORAGE P&amp;L</v>
      </c>
      <c r="B2028" s="1" t="s">
        <v>122</v>
      </c>
      <c r="C2028" s="1" t="s">
        <v>19</v>
      </c>
      <c r="D2028" s="1" t="s">
        <v>20</v>
      </c>
      <c r="E2028" s="1" t="s">
        <v>104</v>
      </c>
      <c r="F2028" s="6">
        <v>11743.13</v>
      </c>
    </row>
    <row r="2029" spans="1:6" x14ac:dyDescent="0.15">
      <c r="A2029" t="str">
        <f t="shared" si="31"/>
        <v>GAS-IM-CENT=STORAGE P&amp;L</v>
      </c>
      <c r="B2029" s="1" t="s">
        <v>123</v>
      </c>
      <c r="C2029" s="1" t="s">
        <v>19</v>
      </c>
      <c r="D2029" s="1" t="s">
        <v>20</v>
      </c>
      <c r="E2029" s="1" t="s">
        <v>104</v>
      </c>
      <c r="F2029" s="6">
        <v>0</v>
      </c>
    </row>
    <row r="2030" spans="1:6" x14ac:dyDescent="0.15">
      <c r="A2030" t="str">
        <f t="shared" si="31"/>
        <v>GAS-IM-CHICAGO=STORAGE P&amp;L</v>
      </c>
      <c r="B2030" s="1" t="s">
        <v>124</v>
      </c>
      <c r="C2030" s="1" t="s">
        <v>19</v>
      </c>
      <c r="D2030" s="1" t="s">
        <v>20</v>
      </c>
      <c r="E2030" s="1" t="s">
        <v>104</v>
      </c>
      <c r="F2030" s="6">
        <v>0</v>
      </c>
    </row>
    <row r="2031" spans="1:6" x14ac:dyDescent="0.15">
      <c r="A2031" t="str">
        <f t="shared" si="31"/>
        <v>GAS-IM-DENVER=STORAGE P&amp;L</v>
      </c>
      <c r="B2031" s="1" t="s">
        <v>125</v>
      </c>
      <c r="C2031" s="1" t="s">
        <v>19</v>
      </c>
      <c r="D2031" s="1" t="s">
        <v>20</v>
      </c>
      <c r="E2031" s="1" t="s">
        <v>104</v>
      </c>
      <c r="F2031" s="6">
        <v>0</v>
      </c>
    </row>
    <row r="2032" spans="1:6" x14ac:dyDescent="0.15">
      <c r="A2032" t="str">
        <f t="shared" si="31"/>
        <v>GAS-IM-EAST=STORAGE P&amp;L</v>
      </c>
      <c r="B2032" s="1" t="s">
        <v>126</v>
      </c>
      <c r="C2032" s="1" t="s">
        <v>19</v>
      </c>
      <c r="D2032" s="1" t="s">
        <v>20</v>
      </c>
      <c r="E2032" s="1" t="s">
        <v>104</v>
      </c>
      <c r="F2032" s="6">
        <v>75616.86</v>
      </c>
    </row>
    <row r="2033" spans="1:6" x14ac:dyDescent="0.15">
      <c r="A2033" t="str">
        <f t="shared" si="31"/>
        <v>GAS-IM-TEXAS=STORAGE P&amp;L</v>
      </c>
      <c r="B2033" s="1" t="s">
        <v>127</v>
      </c>
      <c r="C2033" s="1" t="s">
        <v>19</v>
      </c>
      <c r="D2033" s="1" t="s">
        <v>20</v>
      </c>
      <c r="E2033" s="1" t="s">
        <v>104</v>
      </c>
      <c r="F2033" s="6">
        <v>0</v>
      </c>
    </row>
    <row r="2034" spans="1:6" x14ac:dyDescent="0.15">
      <c r="A2034" t="str">
        <f t="shared" si="31"/>
        <v>GAS-IM-WEST=STORAGE P&amp;L</v>
      </c>
      <c r="B2034" s="1" t="s">
        <v>128</v>
      </c>
      <c r="C2034" s="1" t="s">
        <v>19</v>
      </c>
      <c r="D2034" s="1" t="s">
        <v>20</v>
      </c>
      <c r="E2034" s="1" t="s">
        <v>104</v>
      </c>
      <c r="F2034" s="6">
        <v>0</v>
      </c>
    </row>
    <row r="2035" spans="1:6" x14ac:dyDescent="0.15">
      <c r="A2035" t="str">
        <f t="shared" si="31"/>
        <v>GAS-MANAGEMENT=STORAGE P&amp;L</v>
      </c>
      <c r="B2035" s="1" t="s">
        <v>129</v>
      </c>
      <c r="C2035" s="1" t="s">
        <v>19</v>
      </c>
      <c r="D2035" s="1" t="s">
        <v>20</v>
      </c>
      <c r="E2035" s="1" t="s">
        <v>104</v>
      </c>
      <c r="F2035" s="6">
        <v>0</v>
      </c>
    </row>
    <row r="2036" spans="1:6" x14ac:dyDescent="0.15">
      <c r="A2036" t="str">
        <f t="shared" si="31"/>
        <v>GAS-NYMEX=STORAGE P&amp;L</v>
      </c>
      <c r="B2036" s="1" t="s">
        <v>130</v>
      </c>
      <c r="C2036" s="1" t="s">
        <v>19</v>
      </c>
      <c r="D2036" s="1" t="s">
        <v>20</v>
      </c>
      <c r="E2036" s="1" t="s">
        <v>104</v>
      </c>
      <c r="F2036" s="6">
        <v>0</v>
      </c>
    </row>
    <row r="2037" spans="1:6" x14ac:dyDescent="0.15">
      <c r="A2037" t="str">
        <f t="shared" si="31"/>
        <v>GAS-PIPE-OPTIONS=STORAGE P&amp;L</v>
      </c>
      <c r="B2037" s="1" t="s">
        <v>131</v>
      </c>
      <c r="C2037" s="1" t="s">
        <v>19</v>
      </c>
      <c r="D2037" s="1" t="s">
        <v>20</v>
      </c>
      <c r="E2037" s="1" t="s">
        <v>104</v>
      </c>
      <c r="F2037" s="6">
        <v>0</v>
      </c>
    </row>
    <row r="2038" spans="1:6" x14ac:dyDescent="0.15">
      <c r="A2038" t="str">
        <f t="shared" si="31"/>
        <v>GAS-STORAGE=STORAGE P&amp;L</v>
      </c>
      <c r="B2038" s="1" t="s">
        <v>132</v>
      </c>
      <c r="C2038" s="1" t="s">
        <v>19</v>
      </c>
      <c r="D2038" s="1" t="s">
        <v>20</v>
      </c>
      <c r="E2038" s="1" t="s">
        <v>104</v>
      </c>
      <c r="F2038" s="6">
        <v>0</v>
      </c>
    </row>
    <row r="2039" spans="1:6" x14ac:dyDescent="0.15">
      <c r="A2039" t="str">
        <f t="shared" si="31"/>
        <v>GAS-TRANSPORT-EAST=STORAGE P&amp;L</v>
      </c>
      <c r="B2039" s="1" t="s">
        <v>133</v>
      </c>
      <c r="C2039" s="1" t="s">
        <v>19</v>
      </c>
      <c r="D2039" s="1" t="s">
        <v>20</v>
      </c>
      <c r="E2039" s="1" t="s">
        <v>104</v>
      </c>
      <c r="F2039" s="6">
        <v>0</v>
      </c>
    </row>
    <row r="2040" spans="1:6" x14ac:dyDescent="0.15">
      <c r="A2040" t="str">
        <f t="shared" si="31"/>
        <v>WEST-MGMT=STORAGE P&amp;L</v>
      </c>
      <c r="B2040" s="1" t="s">
        <v>247</v>
      </c>
      <c r="C2040" s="1" t="s">
        <v>19</v>
      </c>
      <c r="D2040" s="1" t="s">
        <v>20</v>
      </c>
      <c r="E2040" s="1" t="s">
        <v>104</v>
      </c>
      <c r="F2040" s="6">
        <v>0</v>
      </c>
    </row>
    <row r="2041" spans="1:6" x14ac:dyDescent="0.15">
      <c r="A2041" t="str">
        <f t="shared" si="31"/>
        <v>GAS-CONSOL-ALL=STORAGE P&amp;L</v>
      </c>
      <c r="B2041" s="1" t="s">
        <v>93</v>
      </c>
      <c r="C2041" s="1" t="s">
        <v>19</v>
      </c>
      <c r="D2041" s="1" t="s">
        <v>20</v>
      </c>
      <c r="E2041" s="1" t="s">
        <v>104</v>
      </c>
      <c r="F2041" s="6">
        <v>87359.99</v>
      </c>
    </row>
    <row r="2042" spans="1:6" x14ac:dyDescent="0.15">
      <c r="A2042" t="str">
        <f t="shared" si="31"/>
        <v>GAS-CONSOL-CAN=STORAGE P&amp;L</v>
      </c>
      <c r="B2042" s="1" t="s">
        <v>94</v>
      </c>
      <c r="C2042" s="1" t="s">
        <v>19</v>
      </c>
      <c r="D2042" s="1" t="s">
        <v>20</v>
      </c>
      <c r="E2042" s="1" t="s">
        <v>104</v>
      </c>
      <c r="F2042" s="6">
        <v>11743.13</v>
      </c>
    </row>
    <row r="2043" spans="1:6" x14ac:dyDescent="0.15">
      <c r="A2043" t="str">
        <f t="shared" si="31"/>
        <v>GAS-CONSOL-US=STORAGE P&amp;L</v>
      </c>
      <c r="B2043" s="1" t="s">
        <v>95</v>
      </c>
      <c r="C2043" s="1" t="s">
        <v>19</v>
      </c>
      <c r="D2043" s="1" t="s">
        <v>20</v>
      </c>
      <c r="E2043" s="1" t="s">
        <v>104</v>
      </c>
      <c r="F2043" s="6">
        <v>75616.86</v>
      </c>
    </row>
    <row r="2044" spans="1:6" x14ac:dyDescent="0.15">
      <c r="A2044" t="str">
        <f t="shared" si="31"/>
        <v>ARG-FT=TOTAL P&amp;L</v>
      </c>
      <c r="B2044" s="1" t="s">
        <v>18</v>
      </c>
      <c r="C2044" s="1" t="s">
        <v>19</v>
      </c>
      <c r="D2044" s="1" t="s">
        <v>20</v>
      </c>
      <c r="E2044" s="1" t="s">
        <v>34</v>
      </c>
      <c r="F2044" s="6">
        <v>169059</v>
      </c>
    </row>
    <row r="2045" spans="1:6" x14ac:dyDescent="0.15">
      <c r="A2045" t="str">
        <f t="shared" si="31"/>
        <v>ARG-IM=TOTAL P&amp;L</v>
      </c>
      <c r="B2045" s="1" t="s">
        <v>37</v>
      </c>
      <c r="C2045" s="1" t="s">
        <v>19</v>
      </c>
      <c r="D2045" s="1" t="s">
        <v>20</v>
      </c>
      <c r="E2045" s="1" t="s">
        <v>34</v>
      </c>
      <c r="F2045" s="6">
        <v>-27874.9</v>
      </c>
    </row>
    <row r="2046" spans="1:6" x14ac:dyDescent="0.15">
      <c r="A2046" t="str">
        <f t="shared" si="31"/>
        <v>ARG-POWER=TOTAL P&amp;L</v>
      </c>
      <c r="B2046" s="1" t="s">
        <v>38</v>
      </c>
      <c r="C2046" s="1" t="s">
        <v>19</v>
      </c>
      <c r="D2046" s="1" t="s">
        <v>20</v>
      </c>
      <c r="E2046" s="1" t="s">
        <v>34</v>
      </c>
      <c r="F2046" s="6">
        <v>-112832.19951936</v>
      </c>
    </row>
    <row r="2047" spans="1:6" x14ac:dyDescent="0.15">
      <c r="A2047" t="str">
        <f t="shared" si="31"/>
        <v>AUSTRALIA=TOTAL P&amp;L</v>
      </c>
      <c r="B2047" s="1" t="s">
        <v>41</v>
      </c>
      <c r="C2047" s="1" t="s">
        <v>19</v>
      </c>
      <c r="D2047" s="1" t="s">
        <v>20</v>
      </c>
      <c r="E2047" s="1" t="s">
        <v>34</v>
      </c>
      <c r="F2047" s="6">
        <v>236598.6</v>
      </c>
    </row>
    <row r="2048" spans="1:6" x14ac:dyDescent="0.15">
      <c r="A2048" t="str">
        <f t="shared" si="31"/>
        <v>BRAZIL-POWER=TOTAL P&amp;L</v>
      </c>
      <c r="B2048" s="1" t="s">
        <v>48</v>
      </c>
      <c r="C2048" s="1" t="s">
        <v>19</v>
      </c>
      <c r="D2048" s="1" t="s">
        <v>20</v>
      </c>
      <c r="E2048" s="1" t="s">
        <v>34</v>
      </c>
      <c r="F2048" s="6">
        <v>479449</v>
      </c>
    </row>
    <row r="2049" spans="1:6" x14ac:dyDescent="0.15">
      <c r="A2049" t="str">
        <f t="shared" si="31"/>
        <v>BROADBAND=TOTAL P&amp;L</v>
      </c>
      <c r="B2049" s="1" t="s">
        <v>49</v>
      </c>
      <c r="C2049" s="1" t="s">
        <v>19</v>
      </c>
      <c r="D2049" s="1" t="s">
        <v>20</v>
      </c>
      <c r="E2049" s="1" t="s">
        <v>34</v>
      </c>
      <c r="F2049" s="6">
        <v>-1882904.42</v>
      </c>
    </row>
    <row r="2050" spans="1:6" x14ac:dyDescent="0.15">
      <c r="A2050" t="str">
        <f t="shared" si="31"/>
        <v>CAPITAL-PORTFOLIO-ESB-ENE=TOTAL P&amp;L</v>
      </c>
      <c r="B2050" s="1" t="s">
        <v>52</v>
      </c>
      <c r="C2050" s="1" t="s">
        <v>19</v>
      </c>
      <c r="D2050" s="1" t="s">
        <v>20</v>
      </c>
      <c r="E2050" s="1" t="s">
        <v>34</v>
      </c>
      <c r="F2050" s="6">
        <v>0</v>
      </c>
    </row>
    <row r="2051" spans="1:6" x14ac:dyDescent="0.15">
      <c r="A2051" t="str">
        <f t="shared" ref="A2051:A2114" si="32">B2051&amp;"="&amp;E2051</f>
        <v>COAL=TOTAL P&amp;L</v>
      </c>
      <c r="B2051" s="1" t="s">
        <v>53</v>
      </c>
      <c r="C2051" s="1" t="s">
        <v>19</v>
      </c>
      <c r="D2051" s="1" t="s">
        <v>20</v>
      </c>
      <c r="E2051" s="1" t="s">
        <v>34</v>
      </c>
      <c r="F2051" s="6">
        <v>7078776.75</v>
      </c>
    </row>
    <row r="2052" spans="1:6" x14ac:dyDescent="0.15">
      <c r="A2052" t="str">
        <f t="shared" si="32"/>
        <v>COSTFUNDS=TOTAL P&amp;L</v>
      </c>
      <c r="B2052" s="1" t="s">
        <v>54</v>
      </c>
      <c r="C2052" s="1" t="s">
        <v>19</v>
      </c>
      <c r="D2052" s="1" t="s">
        <v>20</v>
      </c>
      <c r="E2052" s="1" t="s">
        <v>34</v>
      </c>
      <c r="F2052" s="6">
        <v>-2530436.16</v>
      </c>
    </row>
    <row r="2053" spans="1:6" x14ac:dyDescent="0.15">
      <c r="A2053" t="str">
        <f t="shared" si="32"/>
        <v>CROSS COMM-GAS=TOTAL P&amp;L</v>
      </c>
      <c r="B2053" s="1" t="s">
        <v>56</v>
      </c>
      <c r="C2053" s="1" t="s">
        <v>19</v>
      </c>
      <c r="D2053" s="1" t="s">
        <v>20</v>
      </c>
      <c r="E2053" s="1" t="s">
        <v>34</v>
      </c>
      <c r="F2053" s="6">
        <v>7458303.04</v>
      </c>
    </row>
    <row r="2054" spans="1:6" x14ac:dyDescent="0.15">
      <c r="A2054" t="str">
        <f t="shared" si="32"/>
        <v>CROSS COMM-LIQUIDS=TOTAL P&amp;L</v>
      </c>
      <c r="B2054" s="1" t="s">
        <v>57</v>
      </c>
      <c r="C2054" s="1" t="s">
        <v>19</v>
      </c>
      <c r="D2054" s="1" t="s">
        <v>20</v>
      </c>
      <c r="E2054" s="1" t="s">
        <v>34</v>
      </c>
      <c r="F2054" s="6">
        <v>99835</v>
      </c>
    </row>
    <row r="2055" spans="1:6" x14ac:dyDescent="0.15">
      <c r="A2055" t="str">
        <f t="shared" si="32"/>
        <v>CROSS COMM-POWER=TOTAL P&amp;L</v>
      </c>
      <c r="B2055" s="1" t="s">
        <v>58</v>
      </c>
      <c r="C2055" s="1" t="s">
        <v>19</v>
      </c>
      <c r="D2055" s="1" t="s">
        <v>20</v>
      </c>
      <c r="E2055" s="1" t="s">
        <v>34</v>
      </c>
      <c r="F2055" s="6">
        <v>-205237.68</v>
      </c>
    </row>
    <row r="2056" spans="1:6" x14ac:dyDescent="0.15">
      <c r="A2056" t="str">
        <f t="shared" si="32"/>
        <v>DEBTTRADING=TOTAL P&amp;L</v>
      </c>
      <c r="B2056" s="1" t="s">
        <v>59</v>
      </c>
      <c r="C2056" s="1" t="s">
        <v>19</v>
      </c>
      <c r="D2056" s="1" t="s">
        <v>20</v>
      </c>
      <c r="E2056" s="1" t="s">
        <v>34</v>
      </c>
      <c r="F2056" s="6">
        <v>1059236.3500000001</v>
      </c>
    </row>
    <row r="2057" spans="1:6" x14ac:dyDescent="0.15">
      <c r="A2057" t="str">
        <f t="shared" si="32"/>
        <v>EBS-ADVERTISING=TOTAL P&amp;L</v>
      </c>
      <c r="B2057" s="1" t="s">
        <v>60</v>
      </c>
      <c r="C2057" s="1" t="s">
        <v>19</v>
      </c>
      <c r="D2057" s="1" t="s">
        <v>20</v>
      </c>
      <c r="E2057" s="1" t="s">
        <v>34</v>
      </c>
      <c r="F2057" s="6">
        <v>0</v>
      </c>
    </row>
    <row r="2058" spans="1:6" x14ac:dyDescent="0.15">
      <c r="A2058" t="str">
        <f t="shared" si="32"/>
        <v>EES GAS=TOTAL P&amp;L</v>
      </c>
      <c r="B2058" s="1" t="s">
        <v>63</v>
      </c>
      <c r="C2058" s="1" t="s">
        <v>19</v>
      </c>
      <c r="D2058" s="1" t="s">
        <v>20</v>
      </c>
      <c r="E2058" s="1" t="s">
        <v>34</v>
      </c>
      <c r="F2058" s="6">
        <v>4176311.5</v>
      </c>
    </row>
    <row r="2059" spans="1:6" x14ac:dyDescent="0.15">
      <c r="A2059" t="str">
        <f t="shared" si="32"/>
        <v>EES PWR EAST=TOTAL P&amp;L</v>
      </c>
      <c r="B2059" s="1" t="s">
        <v>65</v>
      </c>
      <c r="C2059" s="1" t="s">
        <v>19</v>
      </c>
      <c r="D2059" s="1" t="s">
        <v>20</v>
      </c>
      <c r="E2059" s="1" t="s">
        <v>34</v>
      </c>
      <c r="F2059" s="6">
        <v>-12119895.539999999</v>
      </c>
    </row>
    <row r="2060" spans="1:6" x14ac:dyDescent="0.15">
      <c r="A2060" t="str">
        <f t="shared" si="32"/>
        <v>EES PWR WEST=TOTAL P&amp;L</v>
      </c>
      <c r="B2060" s="1" t="s">
        <v>66</v>
      </c>
      <c r="C2060" s="1" t="s">
        <v>19</v>
      </c>
      <c r="D2060" s="1" t="s">
        <v>20</v>
      </c>
      <c r="E2060" s="1" t="s">
        <v>34</v>
      </c>
      <c r="F2060" s="6">
        <v>16863469.23</v>
      </c>
    </row>
    <row r="2061" spans="1:6" x14ac:dyDescent="0.15">
      <c r="A2061" t="str">
        <f t="shared" si="32"/>
        <v>EMISSIONS-IR-HEDGE=TOTAL P&amp;L</v>
      </c>
      <c r="B2061" s="1" t="s">
        <v>68</v>
      </c>
      <c r="C2061" s="1" t="s">
        <v>19</v>
      </c>
      <c r="D2061" s="1" t="s">
        <v>20</v>
      </c>
      <c r="E2061" s="1" t="s">
        <v>34</v>
      </c>
      <c r="F2061" s="6">
        <v>-122906.46</v>
      </c>
    </row>
    <row r="2062" spans="1:6" x14ac:dyDescent="0.15">
      <c r="A2062" t="str">
        <f t="shared" si="32"/>
        <v>ENRONEUR-HEDGES=TOTAL P&amp;L</v>
      </c>
      <c r="B2062" s="1" t="s">
        <v>69</v>
      </c>
      <c r="C2062" s="1" t="s">
        <v>19</v>
      </c>
      <c r="D2062" s="1" t="s">
        <v>20</v>
      </c>
      <c r="E2062" s="1" t="s">
        <v>34</v>
      </c>
      <c r="F2062" s="6">
        <v>0</v>
      </c>
    </row>
    <row r="2063" spans="1:6" x14ac:dyDescent="0.15">
      <c r="A2063" t="str">
        <f t="shared" si="32"/>
        <v>ENRONEUR-PRIVATE=TOTAL P&amp;L</v>
      </c>
      <c r="B2063" s="1" t="s">
        <v>71</v>
      </c>
      <c r="C2063" s="1" t="s">
        <v>19</v>
      </c>
      <c r="D2063" s="1" t="s">
        <v>20</v>
      </c>
      <c r="E2063" s="1" t="s">
        <v>34</v>
      </c>
      <c r="F2063" s="6">
        <v>0</v>
      </c>
    </row>
    <row r="2064" spans="1:6" x14ac:dyDescent="0.15">
      <c r="A2064" t="str">
        <f t="shared" si="32"/>
        <v>ENRONEUR-PUBLIC=TOTAL P&amp;L</v>
      </c>
      <c r="B2064" s="1" t="s">
        <v>72</v>
      </c>
      <c r="C2064" s="1" t="s">
        <v>19</v>
      </c>
      <c r="D2064" s="1" t="s">
        <v>20</v>
      </c>
      <c r="E2064" s="1" t="s">
        <v>34</v>
      </c>
      <c r="F2064" s="6">
        <v>1226898.53</v>
      </c>
    </row>
    <row r="2065" spans="1:6" x14ac:dyDescent="0.15">
      <c r="A2065" t="str">
        <f t="shared" si="32"/>
        <v>EQUITYTRADING=TOTAL P&amp;L</v>
      </c>
      <c r="B2065" s="1" t="s">
        <v>73</v>
      </c>
      <c r="C2065" s="1" t="s">
        <v>19</v>
      </c>
      <c r="D2065" s="1" t="s">
        <v>20</v>
      </c>
      <c r="E2065" s="1" t="s">
        <v>34</v>
      </c>
      <c r="F2065" s="6">
        <v>8860436.3100000005</v>
      </c>
    </row>
    <row r="2066" spans="1:6" x14ac:dyDescent="0.15">
      <c r="A2066" t="str">
        <f t="shared" si="32"/>
        <v>ESA-GAS-BOLIVIA=TOTAL P&amp;L</v>
      </c>
      <c r="B2066" s="1" t="s">
        <v>74</v>
      </c>
      <c r="C2066" s="1" t="s">
        <v>19</v>
      </c>
      <c r="D2066" s="1" t="s">
        <v>20</v>
      </c>
      <c r="E2066" s="1" t="s">
        <v>34</v>
      </c>
      <c r="F2066" s="6">
        <v>-39783</v>
      </c>
    </row>
    <row r="2067" spans="1:6" x14ac:dyDescent="0.15">
      <c r="A2067" t="str">
        <f t="shared" si="32"/>
        <v>ESA-SOCONE GAS=TOTAL P&amp;L</v>
      </c>
      <c r="B2067" s="1" t="s">
        <v>75</v>
      </c>
      <c r="C2067" s="1" t="s">
        <v>19</v>
      </c>
      <c r="D2067" s="1" t="s">
        <v>20</v>
      </c>
      <c r="E2067" s="1" t="s">
        <v>34</v>
      </c>
      <c r="F2067" s="6">
        <v>137076</v>
      </c>
    </row>
    <row r="2068" spans="1:6" x14ac:dyDescent="0.15">
      <c r="A2068" t="str">
        <f t="shared" si="32"/>
        <v>ESA-TBS CRUDE=TOTAL P&amp;L</v>
      </c>
      <c r="B2068" s="1" t="s">
        <v>76</v>
      </c>
      <c r="C2068" s="1" t="s">
        <v>19</v>
      </c>
      <c r="D2068" s="1" t="s">
        <v>20</v>
      </c>
      <c r="E2068" s="1" t="s">
        <v>34</v>
      </c>
      <c r="F2068" s="6">
        <v>-342344</v>
      </c>
    </row>
    <row r="2069" spans="1:6" x14ac:dyDescent="0.15">
      <c r="A2069" t="str">
        <f t="shared" si="32"/>
        <v>ESA-TBS GAS=TOTAL P&amp;L</v>
      </c>
      <c r="B2069" s="1" t="s">
        <v>77</v>
      </c>
      <c r="C2069" s="1" t="s">
        <v>19</v>
      </c>
      <c r="D2069" s="1" t="s">
        <v>20</v>
      </c>
      <c r="E2069" s="1" t="s">
        <v>34</v>
      </c>
      <c r="F2069" s="6">
        <v>64</v>
      </c>
    </row>
    <row r="2070" spans="1:6" x14ac:dyDescent="0.15">
      <c r="A2070" t="str">
        <f t="shared" si="32"/>
        <v>EUR-ENRONMETALS=TOTAL P&amp;L</v>
      </c>
      <c r="B2070" s="1" t="s">
        <v>78</v>
      </c>
      <c r="C2070" s="1" t="s">
        <v>19</v>
      </c>
      <c r="D2070" s="1" t="s">
        <v>20</v>
      </c>
      <c r="E2070" s="1" t="s">
        <v>34</v>
      </c>
      <c r="F2070" s="6">
        <v>21233000</v>
      </c>
    </row>
    <row r="2071" spans="1:6" x14ac:dyDescent="0.15">
      <c r="A2071" t="str">
        <f t="shared" si="32"/>
        <v>EURO-EES-EDG=TOTAL P&amp;L</v>
      </c>
      <c r="B2071" s="1" t="s">
        <v>79</v>
      </c>
      <c r="C2071" s="1" t="s">
        <v>19</v>
      </c>
      <c r="D2071" s="1" t="s">
        <v>20</v>
      </c>
      <c r="E2071" s="1" t="s">
        <v>34</v>
      </c>
      <c r="F2071" s="6">
        <v>-350094.81</v>
      </c>
    </row>
    <row r="2072" spans="1:6" x14ac:dyDescent="0.15">
      <c r="A2072" t="str">
        <f t="shared" si="32"/>
        <v>EURO-EES-EDP=TOTAL P&amp;L</v>
      </c>
      <c r="B2072" s="1" t="s">
        <v>80</v>
      </c>
      <c r="C2072" s="1" t="s">
        <v>19</v>
      </c>
      <c r="D2072" s="1" t="s">
        <v>20</v>
      </c>
      <c r="E2072" s="1" t="s">
        <v>34</v>
      </c>
      <c r="F2072" s="6">
        <v>4159750.14</v>
      </c>
    </row>
    <row r="2073" spans="1:6" x14ac:dyDescent="0.15">
      <c r="A2073" t="str">
        <f t="shared" si="32"/>
        <v>EURO-EES-EES=TOTAL P&amp;L</v>
      </c>
      <c r="B2073" s="1" t="s">
        <v>81</v>
      </c>
      <c r="C2073" s="1" t="s">
        <v>19</v>
      </c>
      <c r="D2073" s="1" t="s">
        <v>20</v>
      </c>
      <c r="E2073" s="1" t="s">
        <v>34</v>
      </c>
      <c r="F2073" s="6">
        <v>0</v>
      </c>
    </row>
    <row r="2074" spans="1:6" x14ac:dyDescent="0.15">
      <c r="A2074" t="str">
        <f t="shared" si="32"/>
        <v>EUROTRAD-CONT POWER=TOTAL P&amp;L</v>
      </c>
      <c r="B2074" s="1" t="s">
        <v>83</v>
      </c>
      <c r="C2074" s="1" t="s">
        <v>19</v>
      </c>
      <c r="D2074" s="1" t="s">
        <v>20</v>
      </c>
      <c r="E2074" s="1" t="s">
        <v>34</v>
      </c>
      <c r="F2074" s="6">
        <v>40667089.469999999</v>
      </c>
    </row>
    <row r="2075" spans="1:6" x14ac:dyDescent="0.15">
      <c r="A2075" t="str">
        <f t="shared" si="32"/>
        <v>EUROTRAD-ENRON CREDIT=TOTAL P&amp;L</v>
      </c>
      <c r="B2075" s="1" t="s">
        <v>84</v>
      </c>
      <c r="C2075" s="1" t="s">
        <v>19</v>
      </c>
      <c r="D2075" s="1" t="s">
        <v>20</v>
      </c>
      <c r="E2075" s="1" t="s">
        <v>34</v>
      </c>
      <c r="F2075" s="6">
        <v>-37858.769999999997</v>
      </c>
    </row>
    <row r="2076" spans="1:6" x14ac:dyDescent="0.15">
      <c r="A2076" t="str">
        <f t="shared" si="32"/>
        <v>EUROTRAD-NOR POWER=TOTAL P&amp;L</v>
      </c>
      <c r="B2076" s="1" t="s">
        <v>85</v>
      </c>
      <c r="C2076" s="1" t="s">
        <v>19</v>
      </c>
      <c r="D2076" s="1" t="s">
        <v>20</v>
      </c>
      <c r="E2076" s="1" t="s">
        <v>34</v>
      </c>
      <c r="F2076" s="6">
        <v>7118718.4199999999</v>
      </c>
    </row>
    <row r="2077" spans="1:6" x14ac:dyDescent="0.15">
      <c r="A2077" t="str">
        <f t="shared" si="32"/>
        <v>EUROTRAD-SPR OPTION=TOTAL P&amp;L</v>
      </c>
      <c r="B2077" s="1" t="s">
        <v>86</v>
      </c>
      <c r="C2077" s="1" t="s">
        <v>19</v>
      </c>
      <c r="D2077" s="1" t="s">
        <v>20</v>
      </c>
      <c r="E2077" s="1" t="s">
        <v>34</v>
      </c>
      <c r="F2077" s="6">
        <v>-34774798.369999997</v>
      </c>
    </row>
    <row r="2078" spans="1:6" x14ac:dyDescent="0.15">
      <c r="A2078" t="str">
        <f t="shared" si="32"/>
        <v>EUROTRAD-UK GAS=TOTAL P&amp;L</v>
      </c>
      <c r="B2078" s="1" t="s">
        <v>87</v>
      </c>
      <c r="C2078" s="1" t="s">
        <v>19</v>
      </c>
      <c r="D2078" s="1" t="s">
        <v>20</v>
      </c>
      <c r="E2078" s="1" t="s">
        <v>34</v>
      </c>
      <c r="F2078" s="6">
        <v>36776448.920000002</v>
      </c>
    </row>
    <row r="2079" spans="1:6" x14ac:dyDescent="0.15">
      <c r="A2079" t="str">
        <f t="shared" si="32"/>
        <v>EUROTRAD-UK POWER=TOTAL P&amp;L</v>
      </c>
      <c r="B2079" s="1" t="s">
        <v>88</v>
      </c>
      <c r="C2079" s="1" t="s">
        <v>19</v>
      </c>
      <c r="D2079" s="1" t="s">
        <v>20</v>
      </c>
      <c r="E2079" s="1" t="s">
        <v>34</v>
      </c>
      <c r="F2079" s="6">
        <v>26784756.399999999</v>
      </c>
    </row>
    <row r="2080" spans="1:6" x14ac:dyDescent="0.15">
      <c r="A2080" t="str">
        <f t="shared" si="32"/>
        <v>FININST-UK DRIFT=TOTAL P&amp;L</v>
      </c>
      <c r="B2080" s="1" t="s">
        <v>89</v>
      </c>
      <c r="C2080" s="1" t="s">
        <v>19</v>
      </c>
      <c r="D2080" s="1" t="s">
        <v>20</v>
      </c>
      <c r="E2080" s="1" t="s">
        <v>34</v>
      </c>
      <c r="F2080" s="6">
        <v>1207610.4099999999</v>
      </c>
    </row>
    <row r="2081" spans="1:6" x14ac:dyDescent="0.15">
      <c r="A2081" t="str">
        <f t="shared" si="32"/>
        <v>FX=TOTAL P&amp;L</v>
      </c>
      <c r="B2081" s="1" t="s">
        <v>90</v>
      </c>
      <c r="C2081" s="1" t="s">
        <v>19</v>
      </c>
      <c r="D2081" s="1" t="s">
        <v>20</v>
      </c>
      <c r="E2081" s="1" t="s">
        <v>34</v>
      </c>
      <c r="F2081" s="6">
        <v>1862080.46</v>
      </c>
    </row>
    <row r="2082" spans="1:6" x14ac:dyDescent="0.15">
      <c r="A2082" t="str">
        <f t="shared" si="32"/>
        <v>FX-IR TRADING=TOTAL P&amp;L</v>
      </c>
      <c r="B2082" s="1" t="s">
        <v>91</v>
      </c>
      <c r="C2082" s="1" t="s">
        <v>19</v>
      </c>
      <c r="D2082" s="1" t="s">
        <v>20</v>
      </c>
      <c r="E2082" s="1" t="s">
        <v>34</v>
      </c>
      <c r="F2082" s="6">
        <v>1771485</v>
      </c>
    </row>
    <row r="2083" spans="1:6" x14ac:dyDescent="0.15">
      <c r="A2083" t="str">
        <f t="shared" si="32"/>
        <v>GAS-EXEC-SPEC=TOTAL P&amp;L</v>
      </c>
      <c r="B2083" s="1" t="s">
        <v>96</v>
      </c>
      <c r="C2083" s="1" t="s">
        <v>19</v>
      </c>
      <c r="D2083" s="1" t="s">
        <v>20</v>
      </c>
      <c r="E2083" s="1" t="s">
        <v>34</v>
      </c>
      <c r="F2083" s="6">
        <v>0</v>
      </c>
    </row>
    <row r="2084" spans="1:6" x14ac:dyDescent="0.15">
      <c r="A2084" t="str">
        <f t="shared" si="32"/>
        <v>GAS-FIRM-CANADA=TOTAL P&amp;L</v>
      </c>
      <c r="B2084" s="1" t="s">
        <v>106</v>
      </c>
      <c r="C2084" s="1" t="s">
        <v>19</v>
      </c>
      <c r="D2084" s="1" t="s">
        <v>20</v>
      </c>
      <c r="E2084" s="1" t="s">
        <v>34</v>
      </c>
      <c r="F2084" s="6">
        <v>7868377.3200000003</v>
      </c>
    </row>
    <row r="2085" spans="1:6" x14ac:dyDescent="0.15">
      <c r="A2085" t="str">
        <f t="shared" si="32"/>
        <v>GAS-FIRM-CENT=TOTAL P&amp;L</v>
      </c>
      <c r="B2085" s="1" t="s">
        <v>107</v>
      </c>
      <c r="C2085" s="1" t="s">
        <v>19</v>
      </c>
      <c r="D2085" s="1" t="s">
        <v>20</v>
      </c>
      <c r="E2085" s="1" t="s">
        <v>34</v>
      </c>
      <c r="F2085" s="6">
        <v>15376415.130000001</v>
      </c>
    </row>
    <row r="2086" spans="1:6" x14ac:dyDescent="0.15">
      <c r="A2086" t="str">
        <f t="shared" si="32"/>
        <v>GAS-FIRM-DENVER=TOTAL P&amp;L</v>
      </c>
      <c r="B2086" s="1" t="s">
        <v>108</v>
      </c>
      <c r="C2086" s="1" t="s">
        <v>19</v>
      </c>
      <c r="D2086" s="1" t="s">
        <v>20</v>
      </c>
      <c r="E2086" s="1" t="s">
        <v>34</v>
      </c>
      <c r="F2086" s="6">
        <v>6574424.2199999997</v>
      </c>
    </row>
    <row r="2087" spans="1:6" x14ac:dyDescent="0.15">
      <c r="A2087" t="str">
        <f t="shared" si="32"/>
        <v>GAS-FIRM-EAST=TOTAL P&amp;L</v>
      </c>
      <c r="B2087" s="1" t="s">
        <v>109</v>
      </c>
      <c r="C2087" s="1" t="s">
        <v>19</v>
      </c>
      <c r="D2087" s="1" t="s">
        <v>20</v>
      </c>
      <c r="E2087" s="1" t="s">
        <v>34</v>
      </c>
      <c r="F2087" s="6">
        <v>2380555.2999999998</v>
      </c>
    </row>
    <row r="2088" spans="1:6" x14ac:dyDescent="0.15">
      <c r="A2088" t="str">
        <f t="shared" si="32"/>
        <v>GAS-FIRM-GD-OPTION=TOTAL P&amp;L</v>
      </c>
      <c r="B2088" s="1" t="s">
        <v>110</v>
      </c>
      <c r="C2088" s="1" t="s">
        <v>19</v>
      </c>
      <c r="D2088" s="1" t="s">
        <v>20</v>
      </c>
      <c r="E2088" s="1" t="s">
        <v>34</v>
      </c>
      <c r="F2088" s="6">
        <v>0</v>
      </c>
    </row>
    <row r="2089" spans="1:6" x14ac:dyDescent="0.15">
      <c r="A2089" t="str">
        <f t="shared" si="32"/>
        <v>GAS-FIRM-NWEST=TOTAL P&amp;L</v>
      </c>
      <c r="B2089" s="1" t="s">
        <v>111</v>
      </c>
      <c r="C2089" s="1" t="s">
        <v>19</v>
      </c>
      <c r="D2089" s="1" t="s">
        <v>20</v>
      </c>
      <c r="E2089" s="1" t="s">
        <v>34</v>
      </c>
      <c r="F2089" s="6">
        <v>-12748723.539999999</v>
      </c>
    </row>
    <row r="2090" spans="1:6" x14ac:dyDescent="0.15">
      <c r="A2090" t="str">
        <f t="shared" si="32"/>
        <v>GAS-FIRM-NY=TOTAL P&amp;L</v>
      </c>
      <c r="B2090" s="1" t="s">
        <v>112</v>
      </c>
      <c r="C2090" s="1" t="s">
        <v>19</v>
      </c>
      <c r="D2090" s="1" t="s">
        <v>20</v>
      </c>
      <c r="E2090" s="1" t="s">
        <v>34</v>
      </c>
      <c r="F2090" s="6">
        <v>6050869.9000000004</v>
      </c>
    </row>
    <row r="2091" spans="1:6" x14ac:dyDescent="0.15">
      <c r="A2091" t="str">
        <f t="shared" si="32"/>
        <v>GAS-FIRM-TECH=TOTAL P&amp;L</v>
      </c>
      <c r="B2091" s="1" t="s">
        <v>113</v>
      </c>
      <c r="C2091" s="1" t="s">
        <v>19</v>
      </c>
      <c r="D2091" s="1" t="s">
        <v>20</v>
      </c>
      <c r="E2091" s="1" t="s">
        <v>34</v>
      </c>
      <c r="F2091" s="6">
        <v>-0.03</v>
      </c>
    </row>
    <row r="2092" spans="1:6" x14ac:dyDescent="0.15">
      <c r="A2092" t="str">
        <f t="shared" si="32"/>
        <v>GAS-FIRM-TX-MCL=TOTAL P&amp;L</v>
      </c>
      <c r="B2092" s="1" t="s">
        <v>114</v>
      </c>
      <c r="C2092" s="1" t="s">
        <v>19</v>
      </c>
      <c r="D2092" s="1" t="s">
        <v>20</v>
      </c>
      <c r="E2092" s="1" t="s">
        <v>34</v>
      </c>
      <c r="F2092" s="6">
        <v>2411942.65</v>
      </c>
    </row>
    <row r="2093" spans="1:6" x14ac:dyDescent="0.15">
      <c r="A2093" t="str">
        <f t="shared" si="32"/>
        <v>GAS-FIRM-TX-RIC=TOTAL P&amp;L</v>
      </c>
      <c r="B2093" s="1" t="s">
        <v>115</v>
      </c>
      <c r="C2093" s="1" t="s">
        <v>19</v>
      </c>
      <c r="D2093" s="1" t="s">
        <v>20</v>
      </c>
      <c r="E2093" s="1" t="s">
        <v>34</v>
      </c>
      <c r="F2093" s="6">
        <v>-821898.01</v>
      </c>
    </row>
    <row r="2094" spans="1:6" x14ac:dyDescent="0.15">
      <c r="A2094" t="str">
        <f t="shared" si="32"/>
        <v>GAS-FIRM-WEST=TOTAL P&amp;L</v>
      </c>
      <c r="B2094" s="1" t="s">
        <v>116</v>
      </c>
      <c r="C2094" s="1" t="s">
        <v>19</v>
      </c>
      <c r="D2094" s="1" t="s">
        <v>20</v>
      </c>
      <c r="E2094" s="1" t="s">
        <v>34</v>
      </c>
      <c r="F2094" s="6">
        <v>-57853686.109999999</v>
      </c>
    </row>
    <row r="2095" spans="1:6" x14ac:dyDescent="0.15">
      <c r="A2095" t="str">
        <f t="shared" si="32"/>
        <v>GAS-GAS-EXEC=TOTAL P&amp;L</v>
      </c>
      <c r="B2095" s="1" t="s">
        <v>117</v>
      </c>
      <c r="C2095" s="1" t="s">
        <v>19</v>
      </c>
      <c r="D2095" s="1" t="s">
        <v>20</v>
      </c>
      <c r="E2095" s="1" t="s">
        <v>34</v>
      </c>
      <c r="F2095" s="6">
        <v>0</v>
      </c>
    </row>
    <row r="2096" spans="1:6" x14ac:dyDescent="0.15">
      <c r="A2096" t="str">
        <f t="shared" si="32"/>
        <v>GAS-GD-EAST=TOTAL P&amp;L</v>
      </c>
      <c r="B2096" s="1" t="s">
        <v>118</v>
      </c>
      <c r="C2096" s="1" t="s">
        <v>19</v>
      </c>
      <c r="D2096" s="1" t="s">
        <v>20</v>
      </c>
      <c r="E2096" s="1" t="s">
        <v>34</v>
      </c>
      <c r="F2096" s="6">
        <v>-415841.92</v>
      </c>
    </row>
    <row r="2097" spans="1:6" x14ac:dyDescent="0.15">
      <c r="A2097" t="str">
        <f t="shared" si="32"/>
        <v>GAS-GD-HUB=TOTAL P&amp;L</v>
      </c>
      <c r="B2097" s="1" t="s">
        <v>119</v>
      </c>
      <c r="C2097" s="1" t="s">
        <v>19</v>
      </c>
      <c r="D2097" s="1" t="s">
        <v>20</v>
      </c>
      <c r="E2097" s="1" t="s">
        <v>34</v>
      </c>
      <c r="F2097" s="6">
        <v>2220671.0499999998</v>
      </c>
    </row>
    <row r="2098" spans="1:6" x14ac:dyDescent="0.15">
      <c r="A2098" t="str">
        <f t="shared" si="32"/>
        <v>GAS-GD-TEXAS=TOTAL P&amp;L</v>
      </c>
      <c r="B2098" s="1" t="s">
        <v>120</v>
      </c>
      <c r="C2098" s="1" t="s">
        <v>19</v>
      </c>
      <c r="D2098" s="1" t="s">
        <v>20</v>
      </c>
      <c r="E2098" s="1" t="s">
        <v>34</v>
      </c>
      <c r="F2098" s="6">
        <v>720315.37</v>
      </c>
    </row>
    <row r="2099" spans="1:6" x14ac:dyDescent="0.15">
      <c r="A2099" t="str">
        <f t="shared" si="32"/>
        <v>GAS-GD-WEST=TOTAL P&amp;L</v>
      </c>
      <c r="B2099" s="1" t="s">
        <v>121</v>
      </c>
      <c r="C2099" s="1" t="s">
        <v>19</v>
      </c>
      <c r="D2099" s="1" t="s">
        <v>20</v>
      </c>
      <c r="E2099" s="1" t="s">
        <v>34</v>
      </c>
      <c r="F2099" s="6">
        <v>-62838310.534599997</v>
      </c>
    </row>
    <row r="2100" spans="1:6" x14ac:dyDescent="0.15">
      <c r="A2100" t="str">
        <f t="shared" si="32"/>
        <v>GAS-IM-CANADA=TOTAL P&amp;L</v>
      </c>
      <c r="B2100" s="1" t="s">
        <v>122</v>
      </c>
      <c r="C2100" s="1" t="s">
        <v>19</v>
      </c>
      <c r="D2100" s="1" t="s">
        <v>20</v>
      </c>
      <c r="E2100" s="1" t="s">
        <v>34</v>
      </c>
      <c r="F2100" s="6">
        <v>2857526.35</v>
      </c>
    </row>
    <row r="2101" spans="1:6" x14ac:dyDescent="0.15">
      <c r="A2101" t="str">
        <f t="shared" si="32"/>
        <v>GAS-IM-CENT=TOTAL P&amp;L</v>
      </c>
      <c r="B2101" s="1" t="s">
        <v>123</v>
      </c>
      <c r="C2101" s="1" t="s">
        <v>19</v>
      </c>
      <c r="D2101" s="1" t="s">
        <v>20</v>
      </c>
      <c r="E2101" s="1" t="s">
        <v>34</v>
      </c>
      <c r="F2101" s="6">
        <v>10620748.92</v>
      </c>
    </row>
    <row r="2102" spans="1:6" x14ac:dyDescent="0.15">
      <c r="A2102" t="str">
        <f t="shared" si="32"/>
        <v>GAS-IM-CHICAGO=TOTAL P&amp;L</v>
      </c>
      <c r="B2102" s="1" t="s">
        <v>124</v>
      </c>
      <c r="C2102" s="1" t="s">
        <v>19</v>
      </c>
      <c r="D2102" s="1" t="s">
        <v>20</v>
      </c>
      <c r="E2102" s="1" t="s">
        <v>34</v>
      </c>
      <c r="F2102" s="6">
        <v>69373.91</v>
      </c>
    </row>
    <row r="2103" spans="1:6" x14ac:dyDescent="0.15">
      <c r="A2103" t="str">
        <f t="shared" si="32"/>
        <v>GAS-IM-DENVER=TOTAL P&amp;L</v>
      </c>
      <c r="B2103" s="1" t="s">
        <v>125</v>
      </c>
      <c r="C2103" s="1" t="s">
        <v>19</v>
      </c>
      <c r="D2103" s="1" t="s">
        <v>20</v>
      </c>
      <c r="E2103" s="1" t="s">
        <v>34</v>
      </c>
      <c r="F2103" s="6">
        <v>505678.61</v>
      </c>
    </row>
    <row r="2104" spans="1:6" x14ac:dyDescent="0.15">
      <c r="A2104" t="str">
        <f t="shared" si="32"/>
        <v>GAS-IM-EAST=TOTAL P&amp;L</v>
      </c>
      <c r="B2104" s="1" t="s">
        <v>126</v>
      </c>
      <c r="C2104" s="1" t="s">
        <v>19</v>
      </c>
      <c r="D2104" s="1" t="s">
        <v>20</v>
      </c>
      <c r="E2104" s="1" t="s">
        <v>34</v>
      </c>
      <c r="F2104" s="6">
        <v>18888072.07</v>
      </c>
    </row>
    <row r="2105" spans="1:6" x14ac:dyDescent="0.15">
      <c r="A2105" t="str">
        <f t="shared" si="32"/>
        <v>GAS-IM-TEXAS=TOTAL P&amp;L</v>
      </c>
      <c r="B2105" s="1" t="s">
        <v>127</v>
      </c>
      <c r="C2105" s="1" t="s">
        <v>19</v>
      </c>
      <c r="D2105" s="1" t="s">
        <v>20</v>
      </c>
      <c r="E2105" s="1" t="s">
        <v>34</v>
      </c>
      <c r="F2105" s="6">
        <v>8213650.4500000002</v>
      </c>
    </row>
    <row r="2106" spans="1:6" x14ac:dyDescent="0.15">
      <c r="A2106" t="str">
        <f t="shared" si="32"/>
        <v>GAS-IM-WEST=TOTAL P&amp;L</v>
      </c>
      <c r="B2106" s="1" t="s">
        <v>128</v>
      </c>
      <c r="C2106" s="1" t="s">
        <v>19</v>
      </c>
      <c r="D2106" s="1" t="s">
        <v>20</v>
      </c>
      <c r="E2106" s="1" t="s">
        <v>34</v>
      </c>
      <c r="F2106" s="6">
        <v>522466.66939999099</v>
      </c>
    </row>
    <row r="2107" spans="1:6" x14ac:dyDescent="0.15">
      <c r="A2107" t="str">
        <f t="shared" si="32"/>
        <v>GAS-MANAGEMENT=TOTAL P&amp;L</v>
      </c>
      <c r="B2107" s="1" t="s">
        <v>129</v>
      </c>
      <c r="C2107" s="1" t="s">
        <v>19</v>
      </c>
      <c r="D2107" s="1" t="s">
        <v>20</v>
      </c>
      <c r="E2107" s="1" t="s">
        <v>34</v>
      </c>
      <c r="F2107" s="6">
        <v>0</v>
      </c>
    </row>
    <row r="2108" spans="1:6" x14ac:dyDescent="0.15">
      <c r="A2108" t="str">
        <f t="shared" si="32"/>
        <v>GAS-NYMEX=TOTAL P&amp;L</v>
      </c>
      <c r="B2108" s="1" t="s">
        <v>130</v>
      </c>
      <c r="C2108" s="1" t="s">
        <v>19</v>
      </c>
      <c r="D2108" s="1" t="s">
        <v>20</v>
      </c>
      <c r="E2108" s="1" t="s">
        <v>34</v>
      </c>
      <c r="F2108" s="6">
        <v>21552756.93</v>
      </c>
    </row>
    <row r="2109" spans="1:6" x14ac:dyDescent="0.15">
      <c r="A2109" t="str">
        <f t="shared" si="32"/>
        <v>GAS-PIPE-OPTIONS=TOTAL P&amp;L</v>
      </c>
      <c r="B2109" s="1" t="s">
        <v>131</v>
      </c>
      <c r="C2109" s="1" t="s">
        <v>19</v>
      </c>
      <c r="D2109" s="1" t="s">
        <v>20</v>
      </c>
      <c r="E2109" s="1" t="s">
        <v>34</v>
      </c>
      <c r="F2109" s="6">
        <v>5846000.54</v>
      </c>
    </row>
    <row r="2110" spans="1:6" x14ac:dyDescent="0.15">
      <c r="A2110" t="str">
        <f t="shared" si="32"/>
        <v>GAS-STORAGE=TOTAL P&amp;L</v>
      </c>
      <c r="B2110" s="1" t="s">
        <v>132</v>
      </c>
      <c r="C2110" s="1" t="s">
        <v>19</v>
      </c>
      <c r="D2110" s="1" t="s">
        <v>20</v>
      </c>
      <c r="E2110" s="1" t="s">
        <v>34</v>
      </c>
      <c r="F2110" s="6">
        <v>12684018.539999999</v>
      </c>
    </row>
    <row r="2111" spans="1:6" x14ac:dyDescent="0.15">
      <c r="A2111" t="str">
        <f t="shared" si="32"/>
        <v>GAS-TRANSPORT-EAST=TOTAL P&amp;L</v>
      </c>
      <c r="B2111" s="1" t="s">
        <v>133</v>
      </c>
      <c r="C2111" s="1" t="s">
        <v>19</v>
      </c>
      <c r="D2111" s="1" t="s">
        <v>20</v>
      </c>
      <c r="E2111" s="1" t="s">
        <v>34</v>
      </c>
      <c r="F2111" s="6">
        <v>452202.26</v>
      </c>
    </row>
    <row r="2112" spans="1:6" x14ac:dyDescent="0.15">
      <c r="A2112" t="str">
        <f t="shared" si="32"/>
        <v>GLOB-ACCRUAL=TOTAL P&amp;L</v>
      </c>
      <c r="B2112" s="1" t="s">
        <v>134</v>
      </c>
      <c r="C2112" s="1" t="s">
        <v>19</v>
      </c>
      <c r="D2112" s="1" t="s">
        <v>20</v>
      </c>
      <c r="E2112" s="1" t="s">
        <v>34</v>
      </c>
      <c r="F2112" s="6">
        <v>0</v>
      </c>
    </row>
    <row r="2113" spans="1:6" x14ac:dyDescent="0.15">
      <c r="A2113" t="str">
        <f t="shared" si="32"/>
        <v>GLOB-ARB=TOTAL P&amp;L</v>
      </c>
      <c r="B2113" s="1" t="s">
        <v>135</v>
      </c>
      <c r="C2113" s="1" t="s">
        <v>19</v>
      </c>
      <c r="D2113" s="1" t="s">
        <v>20</v>
      </c>
      <c r="E2113" s="1" t="s">
        <v>34</v>
      </c>
      <c r="F2113" s="6">
        <v>-772940.32319999998</v>
      </c>
    </row>
    <row r="2114" spans="1:6" x14ac:dyDescent="0.15">
      <c r="A2114" t="str">
        <f t="shared" si="32"/>
        <v>GLOB-CRUDE OIL=TOTAL P&amp;L</v>
      </c>
      <c r="B2114" s="1" t="s">
        <v>136</v>
      </c>
      <c r="C2114" s="1" t="s">
        <v>19</v>
      </c>
      <c r="D2114" s="1" t="s">
        <v>20</v>
      </c>
      <c r="E2114" s="1" t="s">
        <v>34</v>
      </c>
      <c r="F2114" s="6">
        <v>-2335542.4006607099</v>
      </c>
    </row>
    <row r="2115" spans="1:6" x14ac:dyDescent="0.15">
      <c r="A2115" t="str">
        <f t="shared" ref="A2115:A2178" si="33">B2115&amp;"="&amp;E2115</f>
        <v>GLOB-NGL=TOTAL P&amp;L</v>
      </c>
      <c r="B2115" s="1" t="s">
        <v>137</v>
      </c>
      <c r="C2115" s="1" t="s">
        <v>19</v>
      </c>
      <c r="D2115" s="1" t="s">
        <v>20</v>
      </c>
      <c r="E2115" s="1" t="s">
        <v>34</v>
      </c>
      <c r="F2115" s="6">
        <v>-2012958.51140001</v>
      </c>
    </row>
    <row r="2116" spans="1:6" x14ac:dyDescent="0.15">
      <c r="A2116" t="str">
        <f t="shared" si="33"/>
        <v>GLOB-ORIGINATIONS=TOTAL P&amp;L</v>
      </c>
      <c r="B2116" s="1" t="s">
        <v>138</v>
      </c>
      <c r="C2116" s="1" t="s">
        <v>19</v>
      </c>
      <c r="D2116" s="1" t="s">
        <v>20</v>
      </c>
      <c r="E2116" s="1" t="s">
        <v>34</v>
      </c>
      <c r="F2116" s="6">
        <v>549168.00000000198</v>
      </c>
    </row>
    <row r="2117" spans="1:6" x14ac:dyDescent="0.15">
      <c r="A2117" t="str">
        <f t="shared" si="33"/>
        <v>GLOB-PETCHEMS=TOTAL P&amp;L</v>
      </c>
      <c r="B2117" s="1" t="s">
        <v>139</v>
      </c>
      <c r="C2117" s="1" t="s">
        <v>19</v>
      </c>
      <c r="D2117" s="1" t="s">
        <v>20</v>
      </c>
      <c r="E2117" s="1" t="s">
        <v>34</v>
      </c>
      <c r="F2117" s="6">
        <v>49919.619165545097</v>
      </c>
    </row>
    <row r="2118" spans="1:6" x14ac:dyDescent="0.15">
      <c r="A2118" t="str">
        <f t="shared" si="33"/>
        <v>GLOB-REFINED PRODS=TOTAL P&amp;L</v>
      </c>
      <c r="B2118" s="1" t="s">
        <v>140</v>
      </c>
      <c r="C2118" s="1" t="s">
        <v>19</v>
      </c>
      <c r="D2118" s="1" t="s">
        <v>20</v>
      </c>
      <c r="E2118" s="1" t="s">
        <v>34</v>
      </c>
      <c r="F2118" s="6">
        <v>-14164282.9655517</v>
      </c>
    </row>
    <row r="2119" spans="1:6" x14ac:dyDescent="0.15">
      <c r="A2119" t="str">
        <f t="shared" si="33"/>
        <v>GLOB-RESIDUAL FUELS=TOTAL P&amp;L</v>
      </c>
      <c r="B2119" s="1" t="s">
        <v>141</v>
      </c>
      <c r="C2119" s="1" t="s">
        <v>19</v>
      </c>
      <c r="D2119" s="1" t="s">
        <v>20</v>
      </c>
      <c r="E2119" s="1" t="s">
        <v>34</v>
      </c>
      <c r="F2119" s="6">
        <v>-20068406.2666944</v>
      </c>
    </row>
    <row r="2120" spans="1:6" x14ac:dyDescent="0.15">
      <c r="A2120" t="str">
        <f t="shared" si="33"/>
        <v>GLOBAL-PRODUCTS-HOUSTON=TOTAL P&amp;L</v>
      </c>
      <c r="B2120" s="1" t="s">
        <v>143</v>
      </c>
      <c r="C2120" s="1" t="s">
        <v>19</v>
      </c>
      <c r="D2120" s="1" t="s">
        <v>20</v>
      </c>
      <c r="E2120" s="1" t="s">
        <v>34</v>
      </c>
      <c r="F2120" s="6">
        <v>5494.75000000001</v>
      </c>
    </row>
    <row r="2121" spans="1:6" x14ac:dyDescent="0.15">
      <c r="A2121" t="str">
        <f t="shared" si="33"/>
        <v>GP-FINLAND=TOTAL P&amp;L</v>
      </c>
      <c r="B2121" s="1" t="s">
        <v>144</v>
      </c>
      <c r="C2121" s="1" t="s">
        <v>19</v>
      </c>
      <c r="D2121" s="1" t="s">
        <v>20</v>
      </c>
      <c r="E2121" s="1" t="s">
        <v>34</v>
      </c>
      <c r="F2121" s="6">
        <v>-79643.62</v>
      </c>
    </row>
    <row r="2122" spans="1:6" x14ac:dyDescent="0.15">
      <c r="A2122" t="str">
        <f t="shared" si="33"/>
        <v>GP-HOUSTON=TOTAL P&amp;L</v>
      </c>
      <c r="B2122" s="1" t="s">
        <v>145</v>
      </c>
      <c r="C2122" s="1" t="s">
        <v>19</v>
      </c>
      <c r="D2122" s="1" t="s">
        <v>20</v>
      </c>
      <c r="E2122" s="1" t="s">
        <v>34</v>
      </c>
      <c r="F2122" s="6">
        <v>10916312.58</v>
      </c>
    </row>
    <row r="2123" spans="1:6" x14ac:dyDescent="0.15">
      <c r="A2123" t="str">
        <f t="shared" si="33"/>
        <v>GP-LONDON=TOTAL P&amp;L</v>
      </c>
      <c r="B2123" s="1" t="s">
        <v>146</v>
      </c>
      <c r="C2123" s="1" t="s">
        <v>19</v>
      </c>
      <c r="D2123" s="1" t="s">
        <v>20</v>
      </c>
      <c r="E2123" s="1" t="s">
        <v>34</v>
      </c>
      <c r="F2123" s="6">
        <v>24848902.57</v>
      </c>
    </row>
    <row r="2124" spans="1:6" x14ac:dyDescent="0.15">
      <c r="A2124" t="str">
        <f t="shared" si="33"/>
        <v>GP-ORIGINATIONS=TOTAL P&amp;L</v>
      </c>
      <c r="B2124" s="1" t="s">
        <v>147</v>
      </c>
      <c r="C2124" s="1" t="s">
        <v>19</v>
      </c>
      <c r="D2124" s="1" t="s">
        <v>20</v>
      </c>
      <c r="E2124" s="1" t="s">
        <v>34</v>
      </c>
      <c r="F2124" s="6">
        <v>0</v>
      </c>
    </row>
    <row r="2125" spans="1:6" x14ac:dyDescent="0.15">
      <c r="A2125" t="str">
        <f t="shared" si="33"/>
        <v>GP-SINGAPORE=TOTAL P&amp;L</v>
      </c>
      <c r="B2125" s="1" t="s">
        <v>148</v>
      </c>
      <c r="C2125" s="1" t="s">
        <v>19</v>
      </c>
      <c r="D2125" s="1" t="s">
        <v>20</v>
      </c>
      <c r="E2125" s="1" t="s">
        <v>34</v>
      </c>
      <c r="F2125" s="6">
        <v>237139.37000000101</v>
      </c>
    </row>
    <row r="2126" spans="1:6" x14ac:dyDescent="0.15">
      <c r="A2126" t="str">
        <f t="shared" si="33"/>
        <v>GP-TOTAL=TOTAL P&amp;L</v>
      </c>
      <c r="B2126" s="1" t="s">
        <v>149</v>
      </c>
      <c r="C2126" s="1" t="s">
        <v>19</v>
      </c>
      <c r="D2126" s="1" t="s">
        <v>20</v>
      </c>
      <c r="E2126" s="1" t="s">
        <v>34</v>
      </c>
      <c r="F2126" s="6">
        <v>35922740.93</v>
      </c>
    </row>
    <row r="2127" spans="1:6" x14ac:dyDescent="0.15">
      <c r="A2127" t="str">
        <f t="shared" si="33"/>
        <v>GRAINS=TOTAL P&amp;L</v>
      </c>
      <c r="B2127" s="1" t="s">
        <v>150</v>
      </c>
      <c r="C2127" s="1" t="s">
        <v>19</v>
      </c>
      <c r="D2127" s="1" t="s">
        <v>20</v>
      </c>
      <c r="E2127" s="1" t="s">
        <v>34</v>
      </c>
      <c r="F2127" s="6">
        <v>21254.75</v>
      </c>
    </row>
    <row r="2128" spans="1:6" x14ac:dyDescent="0.15">
      <c r="A2128" t="str">
        <f t="shared" si="33"/>
        <v>IR=TOTAL P&amp;L</v>
      </c>
      <c r="B2128" s="1" t="s">
        <v>151</v>
      </c>
      <c r="C2128" s="1" t="s">
        <v>19</v>
      </c>
      <c r="D2128" s="1" t="s">
        <v>20</v>
      </c>
      <c r="E2128" s="1" t="s">
        <v>34</v>
      </c>
      <c r="F2128" s="6">
        <v>-946756.95</v>
      </c>
    </row>
    <row r="2129" spans="1:6" x14ac:dyDescent="0.15">
      <c r="A2129" t="str">
        <f t="shared" si="33"/>
        <v>LUMBER=TOTAL P&amp;L</v>
      </c>
      <c r="B2129" s="1" t="s">
        <v>152</v>
      </c>
      <c r="C2129" s="1" t="s">
        <v>19</v>
      </c>
      <c r="D2129" s="1" t="s">
        <v>20</v>
      </c>
      <c r="E2129" s="1" t="s">
        <v>34</v>
      </c>
      <c r="F2129" s="6">
        <v>50916</v>
      </c>
    </row>
    <row r="2130" spans="1:6" x14ac:dyDescent="0.15">
      <c r="A2130" t="str">
        <f t="shared" si="33"/>
        <v>MEATS=TOTAL P&amp;L</v>
      </c>
      <c r="B2130" s="1" t="s">
        <v>153</v>
      </c>
      <c r="C2130" s="1" t="s">
        <v>19</v>
      </c>
      <c r="D2130" s="1" t="s">
        <v>20</v>
      </c>
      <c r="E2130" s="1" t="s">
        <v>34</v>
      </c>
      <c r="F2130" s="6">
        <v>122.5</v>
      </c>
    </row>
    <row r="2131" spans="1:6" x14ac:dyDescent="0.15">
      <c r="A2131" t="str">
        <f t="shared" si="33"/>
        <v>MP-CALME-CONVERT-PRIVATE=TOTAL P&amp;L</v>
      </c>
      <c r="B2131" s="1" t="s">
        <v>154</v>
      </c>
      <c r="C2131" s="1" t="s">
        <v>19</v>
      </c>
      <c r="D2131" s="1" t="s">
        <v>20</v>
      </c>
      <c r="E2131" s="1" t="s">
        <v>34</v>
      </c>
      <c r="F2131" s="6">
        <v>0</v>
      </c>
    </row>
    <row r="2132" spans="1:6" x14ac:dyDescent="0.15">
      <c r="A2132" t="str">
        <f t="shared" si="33"/>
        <v>MP-CALME-PRIVATE=TOTAL P&amp;L</v>
      </c>
      <c r="B2132" s="1" t="s">
        <v>155</v>
      </c>
      <c r="C2132" s="1" t="s">
        <v>19</v>
      </c>
      <c r="D2132" s="1" t="s">
        <v>20</v>
      </c>
      <c r="E2132" s="1" t="s">
        <v>34</v>
      </c>
      <c r="F2132" s="6">
        <v>0</v>
      </c>
    </row>
    <row r="2133" spans="1:6" x14ac:dyDescent="0.15">
      <c r="A2133" t="str">
        <f t="shared" si="33"/>
        <v>MP-CALME-PUBLIC=TOTAL P&amp;L</v>
      </c>
      <c r="B2133" s="1" t="s">
        <v>156</v>
      </c>
      <c r="C2133" s="1" t="s">
        <v>19</v>
      </c>
      <c r="D2133" s="1" t="s">
        <v>20</v>
      </c>
      <c r="E2133" s="1" t="s">
        <v>34</v>
      </c>
      <c r="F2133" s="6">
        <v>0</v>
      </c>
    </row>
    <row r="2134" spans="1:6" x14ac:dyDescent="0.15">
      <c r="A2134" t="str">
        <f t="shared" si="33"/>
        <v>MP-CALME-STRUCTURED-CREDIT=TOTAL P&amp;L</v>
      </c>
      <c r="B2134" s="1" t="s">
        <v>157</v>
      </c>
      <c r="C2134" s="1" t="s">
        <v>19</v>
      </c>
      <c r="D2134" s="1" t="s">
        <v>20</v>
      </c>
      <c r="E2134" s="1" t="s">
        <v>34</v>
      </c>
      <c r="F2134" s="6">
        <v>0</v>
      </c>
    </row>
    <row r="2135" spans="1:6" x14ac:dyDescent="0.15">
      <c r="A2135" t="str">
        <f t="shared" si="33"/>
        <v>MP-EAP-PRIVATE=TOTAL P&amp;L</v>
      </c>
      <c r="B2135" s="1" t="s">
        <v>158</v>
      </c>
      <c r="C2135" s="1" t="s">
        <v>19</v>
      </c>
      <c r="D2135" s="1" t="s">
        <v>20</v>
      </c>
      <c r="E2135" s="1" t="s">
        <v>34</v>
      </c>
      <c r="F2135" s="6">
        <v>0</v>
      </c>
    </row>
    <row r="2136" spans="1:6" x14ac:dyDescent="0.15">
      <c r="A2136" t="str">
        <f t="shared" si="33"/>
        <v>MP-EAP-STRUCTURED-CREDIT=TOTAL P&amp;L</v>
      </c>
      <c r="B2136" s="1" t="s">
        <v>159</v>
      </c>
      <c r="C2136" s="1" t="s">
        <v>19</v>
      </c>
      <c r="D2136" s="1" t="s">
        <v>20</v>
      </c>
      <c r="E2136" s="1" t="s">
        <v>34</v>
      </c>
      <c r="F2136" s="6">
        <v>0</v>
      </c>
    </row>
    <row r="2137" spans="1:6" x14ac:dyDescent="0.15">
      <c r="A2137" t="str">
        <f t="shared" si="33"/>
        <v>MP-EBS-PRIVATE=TOTAL P&amp;L</v>
      </c>
      <c r="B2137" s="1" t="s">
        <v>160</v>
      </c>
      <c r="C2137" s="1" t="s">
        <v>19</v>
      </c>
      <c r="D2137" s="1" t="s">
        <v>20</v>
      </c>
      <c r="E2137" s="1" t="s">
        <v>34</v>
      </c>
      <c r="F2137" s="6">
        <v>0</v>
      </c>
    </row>
    <row r="2138" spans="1:6" x14ac:dyDescent="0.15">
      <c r="A2138" t="str">
        <f t="shared" si="33"/>
        <v>MP-EBS-PUBLIC=TOTAL P&amp;L</v>
      </c>
      <c r="B2138" s="1" t="s">
        <v>161</v>
      </c>
      <c r="C2138" s="1" t="s">
        <v>19</v>
      </c>
      <c r="D2138" s="1" t="s">
        <v>20</v>
      </c>
      <c r="E2138" s="1" t="s">
        <v>34</v>
      </c>
      <c r="F2138" s="6">
        <v>96444098.290000007</v>
      </c>
    </row>
    <row r="2139" spans="1:6" x14ac:dyDescent="0.15">
      <c r="A2139" t="str">
        <f t="shared" si="33"/>
        <v>MP-EBS-WARRANTS=TOTAL P&amp;L</v>
      </c>
      <c r="B2139" s="1" t="s">
        <v>162</v>
      </c>
      <c r="C2139" s="1" t="s">
        <v>19</v>
      </c>
      <c r="D2139" s="1" t="s">
        <v>20</v>
      </c>
      <c r="E2139" s="1" t="s">
        <v>34</v>
      </c>
      <c r="F2139" s="6">
        <v>0</v>
      </c>
    </row>
    <row r="2140" spans="1:6" x14ac:dyDescent="0.15">
      <c r="A2140" t="str">
        <f t="shared" si="33"/>
        <v>MP-ECM-NON-SLP-PRIVATE-EQUITY-PARTNERSHIPS=TOTAL P&amp;L</v>
      </c>
      <c r="B2140" s="1" t="s">
        <v>163</v>
      </c>
      <c r="C2140" s="1" t="s">
        <v>19</v>
      </c>
      <c r="D2140" s="1" t="s">
        <v>20</v>
      </c>
      <c r="E2140" s="1" t="s">
        <v>34</v>
      </c>
      <c r="F2140" s="6">
        <v>0</v>
      </c>
    </row>
    <row r="2141" spans="1:6" x14ac:dyDescent="0.15">
      <c r="A2141" t="str">
        <f t="shared" si="33"/>
        <v>MP-ECM-NON-SLP-PUBLIC-EQUITY=TOTAL P&amp;L</v>
      </c>
      <c r="B2141" s="1" t="s">
        <v>164</v>
      </c>
      <c r="C2141" s="1" t="s">
        <v>19</v>
      </c>
      <c r="D2141" s="1" t="s">
        <v>20</v>
      </c>
      <c r="E2141" s="1" t="s">
        <v>34</v>
      </c>
      <c r="F2141" s="6">
        <v>0</v>
      </c>
    </row>
    <row r="2142" spans="1:6" x14ac:dyDescent="0.15">
      <c r="A2142" t="str">
        <f t="shared" si="33"/>
        <v>MP-ECM-SLP-CAN-PUBLIC-EQUITY=TOTAL P&amp;L</v>
      </c>
      <c r="B2142" s="1" t="s">
        <v>165</v>
      </c>
      <c r="C2142" s="1" t="s">
        <v>19</v>
      </c>
      <c r="D2142" s="1" t="s">
        <v>20</v>
      </c>
      <c r="E2142" s="1" t="s">
        <v>34</v>
      </c>
      <c r="F2142" s="6">
        <v>-112684.51</v>
      </c>
    </row>
    <row r="2143" spans="1:6" x14ac:dyDescent="0.15">
      <c r="A2143" t="str">
        <f t="shared" si="33"/>
        <v>MP-ECM-SLP-CONVERT-PREFERRED=TOTAL P&amp;L</v>
      </c>
      <c r="B2143" s="1" t="s">
        <v>166</v>
      </c>
      <c r="C2143" s="1" t="s">
        <v>19</v>
      </c>
      <c r="D2143" s="1" t="s">
        <v>20</v>
      </c>
      <c r="E2143" s="1" t="s">
        <v>34</v>
      </c>
      <c r="F2143" s="6">
        <v>0</v>
      </c>
    </row>
    <row r="2144" spans="1:6" x14ac:dyDescent="0.15">
      <c r="A2144" t="str">
        <f t="shared" si="33"/>
        <v>MP-ECM-SLP-PORTFOLIO-INSURANCE=TOTAL P&amp;L</v>
      </c>
      <c r="B2144" s="1" t="s">
        <v>167</v>
      </c>
      <c r="C2144" s="1" t="s">
        <v>19</v>
      </c>
      <c r="D2144" s="1" t="s">
        <v>20</v>
      </c>
      <c r="E2144" s="1" t="s">
        <v>34</v>
      </c>
      <c r="F2144" s="6">
        <v>0</v>
      </c>
    </row>
    <row r="2145" spans="1:6" x14ac:dyDescent="0.15">
      <c r="A2145" t="str">
        <f t="shared" si="33"/>
        <v>MP-ECM-SLP-PRIVATE-EQUITY=TOTAL P&amp;L</v>
      </c>
      <c r="B2145" s="1" t="s">
        <v>168</v>
      </c>
      <c r="C2145" s="1" t="s">
        <v>19</v>
      </c>
      <c r="D2145" s="1" t="s">
        <v>20</v>
      </c>
      <c r="E2145" s="1" t="s">
        <v>34</v>
      </c>
      <c r="F2145" s="6">
        <v>-451159.27</v>
      </c>
    </row>
    <row r="2146" spans="1:6" x14ac:dyDescent="0.15">
      <c r="A2146" t="str">
        <f t="shared" si="33"/>
        <v>MP-ECM-SLP-PRIVATE-EQUITY-PARTNERSHIPS=TOTAL P&amp;L</v>
      </c>
      <c r="B2146" s="1" t="s">
        <v>169</v>
      </c>
      <c r="C2146" s="1" t="s">
        <v>19</v>
      </c>
      <c r="D2146" s="1" t="s">
        <v>20</v>
      </c>
      <c r="E2146" s="1" t="s">
        <v>34</v>
      </c>
      <c r="F2146" s="6">
        <v>73323.399999999994</v>
      </c>
    </row>
    <row r="2147" spans="1:6" x14ac:dyDescent="0.15">
      <c r="A2147" t="str">
        <f t="shared" si="33"/>
        <v>MP-ECM-SLP-PUBLIC-EQUITY=TOTAL P&amp;L</v>
      </c>
      <c r="B2147" s="1" t="s">
        <v>170</v>
      </c>
      <c r="C2147" s="1" t="s">
        <v>19</v>
      </c>
      <c r="D2147" s="1" t="s">
        <v>20</v>
      </c>
      <c r="E2147" s="1" t="s">
        <v>34</v>
      </c>
      <c r="F2147" s="6">
        <v>-1416965.76</v>
      </c>
    </row>
    <row r="2148" spans="1:6" x14ac:dyDescent="0.15">
      <c r="A2148" t="str">
        <f t="shared" si="33"/>
        <v>MP-ECM-SLP-STRUCTURED-CREDIT=TOTAL P&amp;L</v>
      </c>
      <c r="B2148" s="1" t="s">
        <v>171</v>
      </c>
      <c r="C2148" s="1" t="s">
        <v>19</v>
      </c>
      <c r="D2148" s="1" t="s">
        <v>20</v>
      </c>
      <c r="E2148" s="1" t="s">
        <v>34</v>
      </c>
      <c r="F2148" s="6">
        <v>-188943</v>
      </c>
    </row>
    <row r="2149" spans="1:6" x14ac:dyDescent="0.15">
      <c r="A2149" t="str">
        <f t="shared" si="33"/>
        <v>MP-ECM-SLP-WARRANTS=TOTAL P&amp;L</v>
      </c>
      <c r="B2149" s="1" t="s">
        <v>172</v>
      </c>
      <c r="C2149" s="1" t="s">
        <v>19</v>
      </c>
      <c r="D2149" s="1" t="s">
        <v>20</v>
      </c>
      <c r="E2149" s="1" t="s">
        <v>34</v>
      </c>
      <c r="F2149" s="6">
        <v>0</v>
      </c>
    </row>
    <row r="2150" spans="1:6" x14ac:dyDescent="0.15">
      <c r="A2150" t="str">
        <f t="shared" si="33"/>
        <v>MP-ECM-SLP-WARRANTS-PUBLIC=TOTAL P&amp;L</v>
      </c>
      <c r="B2150" s="1" t="s">
        <v>173</v>
      </c>
      <c r="C2150" s="1" t="s">
        <v>19</v>
      </c>
      <c r="D2150" s="1" t="s">
        <v>20</v>
      </c>
      <c r="E2150" s="1" t="s">
        <v>34</v>
      </c>
      <c r="F2150" s="6">
        <v>-33389.81</v>
      </c>
    </row>
    <row r="2151" spans="1:6" x14ac:dyDescent="0.15">
      <c r="A2151" t="str">
        <f t="shared" si="33"/>
        <v>MP-EGM-ACCRUAL INCOME=TOTAL P&amp;L</v>
      </c>
      <c r="B2151" s="1" t="s">
        <v>174</v>
      </c>
      <c r="C2151" s="1" t="s">
        <v>19</v>
      </c>
      <c r="D2151" s="1" t="s">
        <v>20</v>
      </c>
      <c r="E2151" s="1" t="s">
        <v>34</v>
      </c>
      <c r="F2151" s="6">
        <v>323935.18</v>
      </c>
    </row>
    <row r="2152" spans="1:6" x14ac:dyDescent="0.15">
      <c r="A2152" t="str">
        <f t="shared" si="33"/>
        <v>MP-EGM-PRIVATE=TOTAL P&amp;L</v>
      </c>
      <c r="B2152" s="1" t="s">
        <v>175</v>
      </c>
      <c r="C2152" s="1" t="s">
        <v>19</v>
      </c>
      <c r="D2152" s="1" t="s">
        <v>20</v>
      </c>
      <c r="E2152" s="1" t="s">
        <v>34</v>
      </c>
      <c r="F2152" s="6">
        <v>-7526330</v>
      </c>
    </row>
    <row r="2153" spans="1:6" x14ac:dyDescent="0.15">
      <c r="A2153" t="str">
        <f t="shared" si="33"/>
        <v>MP-EGM-STRUCTURED CREDIT=TOTAL P&amp;L</v>
      </c>
      <c r="B2153" s="1" t="s">
        <v>176</v>
      </c>
      <c r="C2153" s="1" t="s">
        <v>19</v>
      </c>
      <c r="D2153" s="1" t="s">
        <v>20</v>
      </c>
      <c r="E2153" s="1" t="s">
        <v>34</v>
      </c>
      <c r="F2153" s="6">
        <v>34403.03</v>
      </c>
    </row>
    <row r="2154" spans="1:6" x14ac:dyDescent="0.15">
      <c r="A2154" t="str">
        <f t="shared" si="33"/>
        <v>MP-EGM-TOTAL RETURN SWAP=TOTAL P&amp;L</v>
      </c>
      <c r="B2154" s="1" t="s">
        <v>177</v>
      </c>
      <c r="C2154" s="1" t="s">
        <v>19</v>
      </c>
      <c r="D2154" s="1" t="s">
        <v>20</v>
      </c>
      <c r="E2154" s="1" t="s">
        <v>34</v>
      </c>
      <c r="F2154" s="6">
        <v>0</v>
      </c>
    </row>
    <row r="2155" spans="1:6" x14ac:dyDescent="0.15">
      <c r="A2155" t="str">
        <f t="shared" si="33"/>
        <v>MP-EI-PUBLIC=TOTAL P&amp;L</v>
      </c>
      <c r="B2155" s="1" t="s">
        <v>178</v>
      </c>
      <c r="C2155" s="1" t="s">
        <v>19</v>
      </c>
      <c r="D2155" s="1" t="s">
        <v>20</v>
      </c>
      <c r="E2155" s="1" t="s">
        <v>34</v>
      </c>
      <c r="F2155" s="6">
        <v>0</v>
      </c>
    </row>
    <row r="2156" spans="1:6" x14ac:dyDescent="0.15">
      <c r="A2156" t="str">
        <f t="shared" si="33"/>
        <v>MP-ENA-CANADA=TOTAL P&amp;L</v>
      </c>
      <c r="B2156" s="1" t="s">
        <v>180</v>
      </c>
      <c r="C2156" s="1" t="s">
        <v>19</v>
      </c>
      <c r="D2156" s="1" t="s">
        <v>20</v>
      </c>
      <c r="E2156" s="1" t="s">
        <v>34</v>
      </c>
      <c r="F2156" s="6">
        <v>4721711.37</v>
      </c>
    </row>
    <row r="2157" spans="1:6" x14ac:dyDescent="0.15">
      <c r="A2157" t="str">
        <f t="shared" si="33"/>
        <v>MP-ENA-DWNSTRM=TOTAL P&amp;L</v>
      </c>
      <c r="B2157" s="1" t="s">
        <v>181</v>
      </c>
      <c r="C2157" s="1" t="s">
        <v>19</v>
      </c>
      <c r="D2157" s="1" t="s">
        <v>20</v>
      </c>
      <c r="E2157" s="1" t="s">
        <v>34</v>
      </c>
      <c r="F2157" s="6">
        <v>0</v>
      </c>
    </row>
    <row r="2158" spans="1:6" x14ac:dyDescent="0.15">
      <c r="A2158" t="str">
        <f t="shared" si="33"/>
        <v>MP-ENA-ECR=TOTAL P&amp;L</v>
      </c>
      <c r="B2158" s="1" t="s">
        <v>182</v>
      </c>
      <c r="C2158" s="1" t="s">
        <v>19</v>
      </c>
      <c r="D2158" s="1" t="s">
        <v>20</v>
      </c>
      <c r="E2158" s="1" t="s">
        <v>34</v>
      </c>
      <c r="F2158" s="6">
        <v>-4715652.07</v>
      </c>
    </row>
    <row r="2159" spans="1:6" x14ac:dyDescent="0.15">
      <c r="A2159" t="str">
        <f t="shared" si="33"/>
        <v>MP-ENA-GASASSETS=TOTAL P&amp;L</v>
      </c>
      <c r="B2159" s="1" t="s">
        <v>183</v>
      </c>
      <c r="C2159" s="1" t="s">
        <v>19</v>
      </c>
      <c r="D2159" s="1" t="s">
        <v>20</v>
      </c>
      <c r="E2159" s="1" t="s">
        <v>34</v>
      </c>
      <c r="F2159" s="6">
        <v>614109</v>
      </c>
    </row>
    <row r="2160" spans="1:6" x14ac:dyDescent="0.15">
      <c r="A2160" t="str">
        <f t="shared" si="33"/>
        <v>MP-ENA-GENEAST=TOTAL P&amp;L</v>
      </c>
      <c r="B2160" s="1" t="s">
        <v>184</v>
      </c>
      <c r="C2160" s="1" t="s">
        <v>19</v>
      </c>
      <c r="D2160" s="1" t="s">
        <v>20</v>
      </c>
      <c r="E2160" s="1" t="s">
        <v>34</v>
      </c>
      <c r="F2160" s="6">
        <v>0</v>
      </c>
    </row>
    <row r="2161" spans="1:6" x14ac:dyDescent="0.15">
      <c r="A2161" t="str">
        <f t="shared" si="33"/>
        <v>MP-ENA-GENWEST=TOTAL P&amp;L</v>
      </c>
      <c r="B2161" s="1" t="s">
        <v>185</v>
      </c>
      <c r="C2161" s="1" t="s">
        <v>19</v>
      </c>
      <c r="D2161" s="1" t="s">
        <v>20</v>
      </c>
      <c r="E2161" s="1" t="s">
        <v>34</v>
      </c>
      <c r="F2161" s="6">
        <v>0</v>
      </c>
    </row>
    <row r="2162" spans="1:6" x14ac:dyDescent="0.15">
      <c r="A2162" t="str">
        <f t="shared" si="33"/>
        <v>MP-ENA-IGUANA=TOTAL P&amp;L</v>
      </c>
      <c r="B2162" s="1" t="s">
        <v>186</v>
      </c>
      <c r="C2162" s="1" t="s">
        <v>19</v>
      </c>
      <c r="D2162" s="1" t="s">
        <v>20</v>
      </c>
      <c r="E2162" s="1" t="s">
        <v>34</v>
      </c>
      <c r="F2162" s="6">
        <v>0</v>
      </c>
    </row>
    <row r="2163" spans="1:6" x14ac:dyDescent="0.15">
      <c r="A2163" t="str">
        <f t="shared" si="33"/>
        <v>MP-ENA-INTL-CONVERT-PRIVATE=TOTAL P&amp;L</v>
      </c>
      <c r="B2163" s="1" t="s">
        <v>187</v>
      </c>
      <c r="C2163" s="1" t="s">
        <v>19</v>
      </c>
      <c r="D2163" s="1" t="s">
        <v>20</v>
      </c>
      <c r="E2163" s="1" t="s">
        <v>34</v>
      </c>
      <c r="F2163" s="6">
        <v>0</v>
      </c>
    </row>
    <row r="2164" spans="1:6" x14ac:dyDescent="0.15">
      <c r="A2164" t="str">
        <f t="shared" si="33"/>
        <v>MP-ENA-INTL-PRIVATE=TOTAL P&amp;L</v>
      </c>
      <c r="B2164" s="1" t="s">
        <v>188</v>
      </c>
      <c r="C2164" s="1" t="s">
        <v>19</v>
      </c>
      <c r="D2164" s="1" t="s">
        <v>20</v>
      </c>
      <c r="E2164" s="1" t="s">
        <v>34</v>
      </c>
      <c r="F2164" s="6">
        <v>0</v>
      </c>
    </row>
    <row r="2165" spans="1:6" x14ac:dyDescent="0.15">
      <c r="A2165" t="str">
        <f t="shared" si="33"/>
        <v>MP-ENA-INTL-PUBLIC=TOTAL P&amp;L</v>
      </c>
      <c r="B2165" s="1" t="s">
        <v>189</v>
      </c>
      <c r="C2165" s="1" t="s">
        <v>19</v>
      </c>
      <c r="D2165" s="1" t="s">
        <v>20</v>
      </c>
      <c r="E2165" s="1" t="s">
        <v>34</v>
      </c>
      <c r="F2165" s="6">
        <v>0</v>
      </c>
    </row>
    <row r="2166" spans="1:6" x14ac:dyDescent="0.15">
      <c r="A2166" t="str">
        <f t="shared" si="33"/>
        <v>MP-ENA-INTL-STRUCTURED-CREDIT=TOTAL P&amp;L</v>
      </c>
      <c r="B2166" s="1" t="s">
        <v>190</v>
      </c>
      <c r="C2166" s="1" t="s">
        <v>19</v>
      </c>
      <c r="D2166" s="1" t="s">
        <v>20</v>
      </c>
      <c r="E2166" s="1" t="s">
        <v>34</v>
      </c>
      <c r="F2166" s="6">
        <v>0</v>
      </c>
    </row>
    <row r="2167" spans="1:6" x14ac:dyDescent="0.15">
      <c r="A2167" t="str">
        <f t="shared" si="33"/>
        <v>MP-ENA-PAPER=TOTAL P&amp;L</v>
      </c>
      <c r="B2167" s="1" t="s">
        <v>191</v>
      </c>
      <c r="C2167" s="1" t="s">
        <v>19</v>
      </c>
      <c r="D2167" s="1" t="s">
        <v>20</v>
      </c>
      <c r="E2167" s="1" t="s">
        <v>34</v>
      </c>
      <c r="F2167" s="6">
        <v>-10426451.65</v>
      </c>
    </row>
    <row r="2168" spans="1:6" x14ac:dyDescent="0.15">
      <c r="A2168" t="str">
        <f t="shared" si="33"/>
        <v>MP-ENA-PORTFOLIO=TOTAL P&amp;L</v>
      </c>
      <c r="B2168" s="1" t="s">
        <v>192</v>
      </c>
      <c r="C2168" s="1" t="s">
        <v>19</v>
      </c>
      <c r="D2168" s="1" t="s">
        <v>20</v>
      </c>
      <c r="E2168" s="1" t="s">
        <v>34</v>
      </c>
      <c r="F2168" s="6">
        <v>-135536575.30000001</v>
      </c>
    </row>
    <row r="2169" spans="1:6" x14ac:dyDescent="0.15">
      <c r="A2169" t="str">
        <f t="shared" si="33"/>
        <v>MP-ENA-PRINCIPALINVESTING=TOTAL P&amp;L</v>
      </c>
      <c r="B2169" s="1" t="s">
        <v>193</v>
      </c>
      <c r="C2169" s="1" t="s">
        <v>19</v>
      </c>
      <c r="D2169" s="1" t="s">
        <v>20</v>
      </c>
      <c r="E2169" s="1" t="s">
        <v>34</v>
      </c>
      <c r="F2169" s="6">
        <v>-1704389.65</v>
      </c>
    </row>
    <row r="2170" spans="1:6" x14ac:dyDescent="0.15">
      <c r="A2170" t="str">
        <f t="shared" si="33"/>
        <v>MP-ENA-SPEC-ASSETS-NON-PERFORMING=TOTAL P&amp;L</v>
      </c>
      <c r="B2170" s="1" t="s">
        <v>194</v>
      </c>
      <c r="C2170" s="1" t="s">
        <v>19</v>
      </c>
      <c r="D2170" s="1" t="s">
        <v>20</v>
      </c>
      <c r="E2170" s="1" t="s">
        <v>34</v>
      </c>
      <c r="F2170" s="6">
        <v>-23148859.469999999</v>
      </c>
    </row>
    <row r="2171" spans="1:6" x14ac:dyDescent="0.15">
      <c r="A2171" t="str">
        <f t="shared" si="33"/>
        <v>MP-ENA-SPEC-ASSETS-PERFORMING=TOTAL P&amp;L</v>
      </c>
      <c r="B2171" s="1" t="s">
        <v>195</v>
      </c>
      <c r="C2171" s="1" t="s">
        <v>19</v>
      </c>
      <c r="D2171" s="1" t="s">
        <v>20</v>
      </c>
      <c r="E2171" s="1" t="s">
        <v>34</v>
      </c>
      <c r="F2171" s="6">
        <v>72370633</v>
      </c>
    </row>
    <row r="2172" spans="1:6" x14ac:dyDescent="0.15">
      <c r="A2172" t="str">
        <f t="shared" si="33"/>
        <v>MP-ENA-TREASURY=TOTAL P&amp;L</v>
      </c>
      <c r="B2172" s="1" t="s">
        <v>196</v>
      </c>
      <c r="C2172" s="1" t="s">
        <v>19</v>
      </c>
      <c r="D2172" s="1" t="s">
        <v>20</v>
      </c>
      <c r="E2172" s="1" t="s">
        <v>34</v>
      </c>
      <c r="F2172" s="6">
        <v>-3725539</v>
      </c>
    </row>
    <row r="2173" spans="1:6" x14ac:dyDescent="0.15">
      <c r="A2173" t="str">
        <f t="shared" si="33"/>
        <v>MP-ENA-WESTORIG=TOTAL P&amp;L</v>
      </c>
      <c r="B2173" s="1" t="s">
        <v>197</v>
      </c>
      <c r="C2173" s="1" t="s">
        <v>19</v>
      </c>
      <c r="D2173" s="1" t="s">
        <v>20</v>
      </c>
      <c r="E2173" s="1" t="s">
        <v>34</v>
      </c>
      <c r="F2173" s="6">
        <v>0</v>
      </c>
    </row>
    <row r="2174" spans="1:6" x14ac:dyDescent="0.15">
      <c r="A2174" t="str">
        <f t="shared" si="33"/>
        <v>MP-ENRONCORP-PUBLIC=TOTAL P&amp;L</v>
      </c>
      <c r="B2174" s="1" t="s">
        <v>199</v>
      </c>
      <c r="C2174" s="1" t="s">
        <v>19</v>
      </c>
      <c r="D2174" s="1" t="s">
        <v>20</v>
      </c>
      <c r="E2174" s="1" t="s">
        <v>34</v>
      </c>
      <c r="F2174" s="6">
        <v>-3061248.94</v>
      </c>
    </row>
    <row r="2175" spans="1:6" x14ac:dyDescent="0.15">
      <c r="A2175" t="str">
        <f t="shared" si="33"/>
        <v>MP-ENW-EQUITY-PARTNERSHIPS=TOTAL P&amp;L</v>
      </c>
      <c r="B2175" s="1" t="s">
        <v>200</v>
      </c>
      <c r="C2175" s="1" t="s">
        <v>19</v>
      </c>
      <c r="D2175" s="1" t="s">
        <v>20</v>
      </c>
      <c r="E2175" s="1" t="s">
        <v>34</v>
      </c>
      <c r="F2175" s="6">
        <v>0</v>
      </c>
    </row>
    <row r="2176" spans="1:6" x14ac:dyDescent="0.15">
      <c r="A2176" t="str">
        <f t="shared" si="33"/>
        <v>MP-ENW-PRIVATE=TOTAL P&amp;L</v>
      </c>
      <c r="B2176" s="1" t="s">
        <v>201</v>
      </c>
      <c r="C2176" s="1" t="s">
        <v>19</v>
      </c>
      <c r="D2176" s="1" t="s">
        <v>20</v>
      </c>
      <c r="E2176" s="1" t="s">
        <v>34</v>
      </c>
      <c r="F2176" s="6">
        <v>0</v>
      </c>
    </row>
    <row r="2177" spans="1:6" x14ac:dyDescent="0.15">
      <c r="A2177" t="str">
        <f t="shared" si="33"/>
        <v>MP-EUR-HEDGES=TOTAL P&amp;L</v>
      </c>
      <c r="B2177" s="1" t="s">
        <v>202</v>
      </c>
      <c r="C2177" s="1" t="s">
        <v>19</v>
      </c>
      <c r="D2177" s="1" t="s">
        <v>20</v>
      </c>
      <c r="E2177" s="1" t="s">
        <v>34</v>
      </c>
      <c r="F2177" s="6">
        <v>0</v>
      </c>
    </row>
    <row r="2178" spans="1:6" x14ac:dyDescent="0.15">
      <c r="A2178" t="str">
        <f t="shared" si="33"/>
        <v>MP-EUR-PRIVATE=TOTAL P&amp;L</v>
      </c>
      <c r="B2178" s="1" t="s">
        <v>203</v>
      </c>
      <c r="C2178" s="1" t="s">
        <v>19</v>
      </c>
      <c r="D2178" s="1" t="s">
        <v>20</v>
      </c>
      <c r="E2178" s="1" t="s">
        <v>34</v>
      </c>
      <c r="F2178" s="6">
        <v>0</v>
      </c>
    </row>
    <row r="2179" spans="1:6" x14ac:dyDescent="0.15">
      <c r="A2179" t="str">
        <f t="shared" ref="A2179:A2242" si="34">B2179&amp;"="&amp;E2179</f>
        <v>MP-EUR-PUBLIC=TOTAL P&amp;L</v>
      </c>
      <c r="B2179" s="1" t="s">
        <v>204</v>
      </c>
      <c r="C2179" s="1" t="s">
        <v>19</v>
      </c>
      <c r="D2179" s="1" t="s">
        <v>20</v>
      </c>
      <c r="E2179" s="1" t="s">
        <v>34</v>
      </c>
      <c r="F2179" s="6">
        <v>1226898.53</v>
      </c>
    </row>
    <row r="2180" spans="1:6" x14ac:dyDescent="0.15">
      <c r="A2180" t="str">
        <f t="shared" si="34"/>
        <v>MP-EUR-STRUCTURED-CREDIT=TOTAL P&amp;L</v>
      </c>
      <c r="B2180" s="1" t="s">
        <v>205</v>
      </c>
      <c r="C2180" s="1" t="s">
        <v>19</v>
      </c>
      <c r="D2180" s="1" t="s">
        <v>20</v>
      </c>
      <c r="E2180" s="1" t="s">
        <v>34</v>
      </c>
      <c r="F2180" s="6">
        <v>0</v>
      </c>
    </row>
    <row r="2181" spans="1:6" x14ac:dyDescent="0.15">
      <c r="A2181" t="str">
        <f t="shared" si="34"/>
        <v>MP-Raptor I - CANADIAN PRIVATE=TOTAL P&amp;L</v>
      </c>
      <c r="B2181" s="1" t="s">
        <v>206</v>
      </c>
      <c r="C2181" s="1" t="s">
        <v>19</v>
      </c>
      <c r="D2181" s="1" t="s">
        <v>20</v>
      </c>
      <c r="E2181" s="1" t="s">
        <v>34</v>
      </c>
      <c r="F2181" s="6">
        <v>0</v>
      </c>
    </row>
    <row r="2182" spans="1:6" x14ac:dyDescent="0.15">
      <c r="A2182" t="str">
        <f t="shared" si="34"/>
        <v>MP-Raptor I - CANADIAN PUBLIC=TOTAL P&amp;L</v>
      </c>
      <c r="B2182" s="1" t="s">
        <v>207</v>
      </c>
      <c r="C2182" s="1" t="s">
        <v>19</v>
      </c>
      <c r="D2182" s="1" t="s">
        <v>20</v>
      </c>
      <c r="E2182" s="1" t="s">
        <v>34</v>
      </c>
      <c r="F2182" s="6">
        <v>41370.500000000102</v>
      </c>
    </row>
    <row r="2183" spans="1:6" x14ac:dyDescent="0.15">
      <c r="A2183" t="str">
        <f t="shared" si="34"/>
        <v>MP-Raptor I - CONVERTIBLE PRIVATE=TOTAL P&amp;L</v>
      </c>
      <c r="B2183" s="1" t="s">
        <v>208</v>
      </c>
      <c r="C2183" s="1" t="s">
        <v>19</v>
      </c>
      <c r="D2183" s="1" t="s">
        <v>20</v>
      </c>
      <c r="E2183" s="1" t="s">
        <v>34</v>
      </c>
      <c r="F2183" s="6">
        <v>0</v>
      </c>
    </row>
    <row r="2184" spans="1:6" x14ac:dyDescent="0.15">
      <c r="A2184" t="str">
        <f t="shared" si="34"/>
        <v>MP-Raptor I - EBS - US PUBLIC=TOTAL P&amp;L</v>
      </c>
      <c r="B2184" s="1" t="s">
        <v>209</v>
      </c>
      <c r="C2184" s="1" t="s">
        <v>19</v>
      </c>
      <c r="D2184" s="1" t="s">
        <v>20</v>
      </c>
      <c r="E2184" s="1" t="s">
        <v>34</v>
      </c>
      <c r="F2184" s="6">
        <v>-55149673.859999999</v>
      </c>
    </row>
    <row r="2185" spans="1:6" x14ac:dyDescent="0.15">
      <c r="A2185" t="str">
        <f t="shared" si="34"/>
        <v>MP-Raptor I - EGF SLP - CANADIAN PUBLIC=TOTAL P&amp;L</v>
      </c>
      <c r="B2185" s="1" t="s">
        <v>210</v>
      </c>
      <c r="C2185" s="1" t="s">
        <v>19</v>
      </c>
      <c r="D2185" s="1" t="s">
        <v>20</v>
      </c>
      <c r="E2185" s="1" t="s">
        <v>34</v>
      </c>
      <c r="F2185" s="6">
        <v>-58960.93</v>
      </c>
    </row>
    <row r="2186" spans="1:6" x14ac:dyDescent="0.15">
      <c r="A2186" t="str">
        <f t="shared" si="34"/>
        <v>MP-Raptor I - EGF SLP - PRIVATE EQUITY PTRSHPS=TOTAL P&amp;L</v>
      </c>
      <c r="B2186" s="1" t="s">
        <v>211</v>
      </c>
      <c r="C2186" s="1" t="s">
        <v>19</v>
      </c>
      <c r="D2186" s="1" t="s">
        <v>20</v>
      </c>
      <c r="E2186" s="1" t="s">
        <v>34</v>
      </c>
      <c r="F2186" s="6">
        <v>0</v>
      </c>
    </row>
    <row r="2187" spans="1:6" x14ac:dyDescent="0.15">
      <c r="A2187" t="str">
        <f t="shared" si="34"/>
        <v>MP-Raptor I - EGF SLP - US PUBLIC=TOTAL P&amp;L</v>
      </c>
      <c r="B2187" s="1" t="s">
        <v>212</v>
      </c>
      <c r="C2187" s="1" t="s">
        <v>19</v>
      </c>
      <c r="D2187" s="1" t="s">
        <v>20</v>
      </c>
      <c r="E2187" s="1" t="s">
        <v>34</v>
      </c>
      <c r="F2187" s="6">
        <v>373672.92</v>
      </c>
    </row>
    <row r="2188" spans="1:6" x14ac:dyDescent="0.15">
      <c r="A2188" t="str">
        <f t="shared" si="34"/>
        <v>MP-Raptor I - EGF SLP - US STRUCTURED CREDIT=TOTAL P&amp;L</v>
      </c>
      <c r="B2188" s="1" t="s">
        <v>213</v>
      </c>
      <c r="C2188" s="1" t="s">
        <v>19</v>
      </c>
      <c r="D2188" s="1" t="s">
        <v>20</v>
      </c>
      <c r="E2188" s="1" t="s">
        <v>34</v>
      </c>
      <c r="F2188" s="6">
        <v>0</v>
      </c>
    </row>
    <row r="2189" spans="1:6" x14ac:dyDescent="0.15">
      <c r="A2189" t="str">
        <f t="shared" si="34"/>
        <v>MP-Raptor I - EGF SLP - WARRANTS PUBLIC=TOTAL P&amp;L</v>
      </c>
      <c r="B2189" s="1" t="s">
        <v>214</v>
      </c>
      <c r="C2189" s="1" t="s">
        <v>19</v>
      </c>
      <c r="D2189" s="1" t="s">
        <v>20</v>
      </c>
      <c r="E2189" s="1" t="s">
        <v>34</v>
      </c>
      <c r="F2189" s="6">
        <v>42136.65</v>
      </c>
    </row>
    <row r="2190" spans="1:6" x14ac:dyDescent="0.15">
      <c r="A2190" t="str">
        <f t="shared" si="34"/>
        <v>MP-Raptor I - PRIVATE EQUITY PTR=TOTAL P&amp;L</v>
      </c>
      <c r="B2190" s="1" t="s">
        <v>215</v>
      </c>
      <c r="C2190" s="1" t="s">
        <v>19</v>
      </c>
      <c r="D2190" s="1" t="s">
        <v>20</v>
      </c>
      <c r="E2190" s="1" t="s">
        <v>34</v>
      </c>
      <c r="F2190" s="6">
        <v>0</v>
      </c>
    </row>
    <row r="2191" spans="1:6" x14ac:dyDescent="0.15">
      <c r="A2191" t="str">
        <f t="shared" si="34"/>
        <v>MP-Raptor I - STRUCTURED CREDIT - BOOK=TOTAL P&amp;L</v>
      </c>
      <c r="B2191" s="1" t="s">
        <v>216</v>
      </c>
      <c r="C2191" s="1" t="s">
        <v>19</v>
      </c>
      <c r="D2191" s="1" t="s">
        <v>20</v>
      </c>
      <c r="E2191" s="1" t="s">
        <v>34</v>
      </c>
      <c r="F2191" s="6">
        <v>0</v>
      </c>
    </row>
    <row r="2192" spans="1:6" x14ac:dyDescent="0.15">
      <c r="A2192" t="str">
        <f t="shared" si="34"/>
        <v>MP-Raptor I - STRUCTURED CREDIT - BOOK RA=TOTAL P&amp;L</v>
      </c>
      <c r="B2192" s="1" t="s">
        <v>217</v>
      </c>
      <c r="C2192" s="1" t="s">
        <v>19</v>
      </c>
      <c r="D2192" s="1" t="s">
        <v>20</v>
      </c>
      <c r="E2192" s="1" t="s">
        <v>34</v>
      </c>
      <c r="F2192" s="6">
        <v>0</v>
      </c>
    </row>
    <row r="2193" spans="1:6" x14ac:dyDescent="0.15">
      <c r="A2193" t="str">
        <f t="shared" si="34"/>
        <v>MP-Raptor I - STRUCTURED CREDIT - MTM=TOTAL P&amp;L</v>
      </c>
      <c r="B2193" s="1" t="s">
        <v>218</v>
      </c>
      <c r="C2193" s="1" t="s">
        <v>19</v>
      </c>
      <c r="D2193" s="1" t="s">
        <v>20</v>
      </c>
      <c r="E2193" s="1" t="s">
        <v>34</v>
      </c>
      <c r="F2193" s="6">
        <v>56225.46</v>
      </c>
    </row>
    <row r="2194" spans="1:6" x14ac:dyDescent="0.15">
      <c r="A2194" t="str">
        <f t="shared" si="34"/>
        <v>MP-Raptor I - US PRIVATE=TOTAL P&amp;L</v>
      </c>
      <c r="B2194" s="1" t="s">
        <v>219</v>
      </c>
      <c r="C2194" s="1" t="s">
        <v>19</v>
      </c>
      <c r="D2194" s="1" t="s">
        <v>20</v>
      </c>
      <c r="E2194" s="1" t="s">
        <v>34</v>
      </c>
      <c r="F2194" s="6">
        <v>0</v>
      </c>
    </row>
    <row r="2195" spans="1:6" x14ac:dyDescent="0.15">
      <c r="A2195" t="str">
        <f t="shared" si="34"/>
        <v>MP-Raptor I - US PUBLIC=TOTAL P&amp;L</v>
      </c>
      <c r="B2195" s="1" t="s">
        <v>220</v>
      </c>
      <c r="C2195" s="1" t="s">
        <v>19</v>
      </c>
      <c r="D2195" s="1" t="s">
        <v>20</v>
      </c>
      <c r="E2195" s="1" t="s">
        <v>34</v>
      </c>
      <c r="F2195" s="6">
        <v>22091481.52</v>
      </c>
    </row>
    <row r="2196" spans="1:6" x14ac:dyDescent="0.15">
      <c r="A2196" t="str">
        <f t="shared" si="34"/>
        <v>MP-Raptor I - WARRANTS PRIVATE=TOTAL P&amp;L</v>
      </c>
      <c r="B2196" s="1" t="s">
        <v>221</v>
      </c>
      <c r="C2196" s="1" t="s">
        <v>19</v>
      </c>
      <c r="D2196" s="1" t="s">
        <v>20</v>
      </c>
      <c r="E2196" s="1" t="s">
        <v>34</v>
      </c>
      <c r="F2196" s="6">
        <v>0</v>
      </c>
    </row>
    <row r="2197" spans="1:6" x14ac:dyDescent="0.15">
      <c r="A2197" t="str">
        <f t="shared" si="34"/>
        <v>MP-Raptor I - WARRANTS PUBLIC=TOTAL P&amp;L</v>
      </c>
      <c r="B2197" s="1" t="s">
        <v>222</v>
      </c>
      <c r="C2197" s="1" t="s">
        <v>19</v>
      </c>
      <c r="D2197" s="1" t="s">
        <v>20</v>
      </c>
      <c r="E2197" s="1" t="s">
        <v>34</v>
      </c>
      <c r="F2197" s="6">
        <v>103196.02</v>
      </c>
    </row>
    <row r="2198" spans="1:6" x14ac:dyDescent="0.15">
      <c r="A2198" t="str">
        <f t="shared" si="34"/>
        <v>NOX=TOTAL P&amp;L</v>
      </c>
      <c r="B2198" s="1" t="s">
        <v>223</v>
      </c>
      <c r="C2198" s="1" t="s">
        <v>19</v>
      </c>
      <c r="D2198" s="1" t="s">
        <v>20</v>
      </c>
      <c r="E2198" s="1" t="s">
        <v>34</v>
      </c>
      <c r="F2198" s="6">
        <v>128587.42</v>
      </c>
    </row>
    <row r="2199" spans="1:6" x14ac:dyDescent="0.15">
      <c r="A2199" t="str">
        <f t="shared" si="34"/>
        <v>NOX-INV=TOTAL P&amp;L</v>
      </c>
      <c r="B2199" s="1" t="s">
        <v>224</v>
      </c>
      <c r="C2199" s="1" t="s">
        <v>19</v>
      </c>
      <c r="D2199" s="1" t="s">
        <v>20</v>
      </c>
      <c r="E2199" s="1" t="s">
        <v>34</v>
      </c>
      <c r="F2199" s="6">
        <v>-112725</v>
      </c>
    </row>
    <row r="2200" spans="1:6" x14ac:dyDescent="0.15">
      <c r="A2200" t="str">
        <f t="shared" si="34"/>
        <v>ORIG-GAS=TOTAL P&amp;L</v>
      </c>
      <c r="B2200" s="1" t="s">
        <v>225</v>
      </c>
      <c r="C2200" s="1" t="s">
        <v>19</v>
      </c>
      <c r="D2200" s="1" t="s">
        <v>20</v>
      </c>
      <c r="E2200" s="1" t="s">
        <v>34</v>
      </c>
      <c r="F2200" s="6">
        <v>105986345.84</v>
      </c>
    </row>
    <row r="2201" spans="1:6" x14ac:dyDescent="0.15">
      <c r="A2201" t="str">
        <f t="shared" si="34"/>
        <v>ORIG-INTL=TOTAL P&amp;L</v>
      </c>
      <c r="B2201" s="1" t="s">
        <v>226</v>
      </c>
      <c r="C2201" s="1" t="s">
        <v>19</v>
      </c>
      <c r="D2201" s="1" t="s">
        <v>20</v>
      </c>
      <c r="E2201" s="1" t="s">
        <v>34</v>
      </c>
      <c r="F2201" s="6">
        <v>0</v>
      </c>
    </row>
    <row r="2202" spans="1:6" x14ac:dyDescent="0.15">
      <c r="A2202" t="str">
        <f t="shared" si="34"/>
        <v>ORIG-POWER=TOTAL P&amp;L</v>
      </c>
      <c r="B2202" s="1" t="s">
        <v>227</v>
      </c>
      <c r="C2202" s="1" t="s">
        <v>19</v>
      </c>
      <c r="D2202" s="1" t="s">
        <v>20</v>
      </c>
      <c r="E2202" s="1" t="s">
        <v>34</v>
      </c>
      <c r="F2202" s="6">
        <v>-10715118.09</v>
      </c>
    </row>
    <row r="2203" spans="1:6" x14ac:dyDescent="0.15">
      <c r="A2203" t="str">
        <f t="shared" si="34"/>
        <v>ORIG-SPR OPTION=TOTAL P&amp;L</v>
      </c>
      <c r="B2203" s="1" t="s">
        <v>228</v>
      </c>
      <c r="C2203" s="1" t="s">
        <v>19</v>
      </c>
      <c r="D2203" s="1" t="s">
        <v>20</v>
      </c>
      <c r="E2203" s="1" t="s">
        <v>34</v>
      </c>
      <c r="F2203" s="6">
        <v>-17704337.25</v>
      </c>
    </row>
    <row r="2204" spans="1:6" x14ac:dyDescent="0.15">
      <c r="A2204" t="str">
        <f t="shared" si="34"/>
        <v>ORIG-US=TOTAL P&amp;L</v>
      </c>
      <c r="B2204" s="1" t="s">
        <v>229</v>
      </c>
      <c r="C2204" s="1" t="s">
        <v>19</v>
      </c>
      <c r="D2204" s="1" t="s">
        <v>20</v>
      </c>
      <c r="E2204" s="1" t="s">
        <v>34</v>
      </c>
      <c r="F2204" s="6">
        <v>14323044.9</v>
      </c>
    </row>
    <row r="2205" spans="1:6" x14ac:dyDescent="0.15">
      <c r="A2205" t="str">
        <f t="shared" si="34"/>
        <v>OTHER-EUROPE=TOTAL P&amp;L</v>
      </c>
      <c r="B2205" s="1" t="s">
        <v>230</v>
      </c>
      <c r="C2205" s="1" t="s">
        <v>19</v>
      </c>
      <c r="D2205" s="1" t="s">
        <v>20</v>
      </c>
      <c r="E2205" s="1" t="s">
        <v>34</v>
      </c>
      <c r="F2205" s="6">
        <v>18878399.030000001</v>
      </c>
    </row>
    <row r="2206" spans="1:6" x14ac:dyDescent="0.15">
      <c r="A2206" t="str">
        <f t="shared" si="34"/>
        <v>PAPER=TOTAL P&amp;L</v>
      </c>
      <c r="B2206" s="1" t="s">
        <v>231</v>
      </c>
      <c r="C2206" s="1" t="s">
        <v>19</v>
      </c>
      <c r="D2206" s="1" t="s">
        <v>20</v>
      </c>
      <c r="E2206" s="1" t="s">
        <v>34</v>
      </c>
      <c r="F2206" s="6">
        <v>3150953</v>
      </c>
    </row>
    <row r="2207" spans="1:6" x14ac:dyDescent="0.15">
      <c r="A2207" t="str">
        <f t="shared" si="34"/>
        <v>POWER-EAST=TOTAL P&amp;L</v>
      </c>
      <c r="B2207" s="1" t="s">
        <v>235</v>
      </c>
      <c r="C2207" s="1" t="s">
        <v>19</v>
      </c>
      <c r="D2207" s="1" t="s">
        <v>20</v>
      </c>
      <c r="E2207" s="1" t="s">
        <v>34</v>
      </c>
      <c r="F2207" s="6">
        <v>31766007.109999999</v>
      </c>
    </row>
    <row r="2208" spans="1:6" x14ac:dyDescent="0.15">
      <c r="A2208" t="str">
        <f t="shared" si="34"/>
        <v>POWER-GENCO=TOTAL P&amp;L</v>
      </c>
      <c r="B2208" s="1" t="s">
        <v>236</v>
      </c>
      <c r="C2208" s="1" t="s">
        <v>19</v>
      </c>
      <c r="D2208" s="1" t="s">
        <v>20</v>
      </c>
      <c r="E2208" s="1" t="s">
        <v>34</v>
      </c>
      <c r="F2208" s="6">
        <v>12575356.66</v>
      </c>
    </row>
    <row r="2209" spans="1:6" x14ac:dyDescent="0.15">
      <c r="A2209" t="str">
        <f t="shared" si="34"/>
        <v>POWER-WEST=TOTAL P&amp;L</v>
      </c>
      <c r="B2209" s="1" t="s">
        <v>237</v>
      </c>
      <c r="C2209" s="1" t="s">
        <v>19</v>
      </c>
      <c r="D2209" s="1" t="s">
        <v>20</v>
      </c>
      <c r="E2209" s="1" t="s">
        <v>34</v>
      </c>
      <c r="F2209" s="6">
        <v>4027424.2161716898</v>
      </c>
    </row>
    <row r="2210" spans="1:6" x14ac:dyDescent="0.15">
      <c r="A2210" t="str">
        <f t="shared" si="34"/>
        <v>SO2=TOTAL P&amp;L</v>
      </c>
      <c r="B2210" s="1" t="s">
        <v>238</v>
      </c>
      <c r="C2210" s="1" t="s">
        <v>19</v>
      </c>
      <c r="D2210" s="1" t="s">
        <v>20</v>
      </c>
      <c r="E2210" s="1" t="s">
        <v>34</v>
      </c>
      <c r="F2210" s="6">
        <v>2072808.14</v>
      </c>
    </row>
    <row r="2211" spans="1:6" x14ac:dyDescent="0.15">
      <c r="A2211" t="str">
        <f t="shared" si="34"/>
        <v>SO2-INV=TOTAL P&amp;L</v>
      </c>
      <c r="B2211" s="1" t="s">
        <v>239</v>
      </c>
      <c r="C2211" s="1" t="s">
        <v>19</v>
      </c>
      <c r="D2211" s="1" t="s">
        <v>20</v>
      </c>
      <c r="E2211" s="1" t="s">
        <v>34</v>
      </c>
      <c r="F2211" s="6">
        <v>-1033234.91</v>
      </c>
    </row>
    <row r="2212" spans="1:6" x14ac:dyDescent="0.15">
      <c r="A2212" t="str">
        <f t="shared" si="34"/>
        <v>SOFTCOMMODITIES=TOTAL P&amp;L</v>
      </c>
      <c r="B2212" s="1" t="s">
        <v>240</v>
      </c>
      <c r="C2212" s="1" t="s">
        <v>19</v>
      </c>
      <c r="D2212" s="1" t="s">
        <v>20</v>
      </c>
      <c r="E2212" s="1" t="s">
        <v>34</v>
      </c>
      <c r="F2212" s="6">
        <v>-49139.649999999798</v>
      </c>
    </row>
    <row r="2213" spans="1:6" x14ac:dyDescent="0.15">
      <c r="A2213" t="str">
        <f t="shared" si="34"/>
        <v>UKGAS-JBLOCKFIN=TOTAL P&amp;L</v>
      </c>
      <c r="B2213" s="1" t="s">
        <v>244</v>
      </c>
      <c r="C2213" s="1" t="s">
        <v>19</v>
      </c>
      <c r="D2213" s="1" t="s">
        <v>20</v>
      </c>
      <c r="E2213" s="1" t="s">
        <v>34</v>
      </c>
      <c r="F2213" s="6">
        <v>129073.13</v>
      </c>
    </row>
    <row r="2214" spans="1:6" x14ac:dyDescent="0.15">
      <c r="A2214" t="str">
        <f t="shared" si="34"/>
        <v>US DRIFT=TOTAL P&amp;L</v>
      </c>
      <c r="B2214" s="1" t="s">
        <v>245</v>
      </c>
      <c r="C2214" s="1" t="s">
        <v>19</v>
      </c>
      <c r="D2214" s="1" t="s">
        <v>20</v>
      </c>
      <c r="E2214" s="1" t="s">
        <v>34</v>
      </c>
      <c r="F2214" s="6">
        <v>25651414</v>
      </c>
    </row>
    <row r="2215" spans="1:6" x14ac:dyDescent="0.15">
      <c r="A2215" t="str">
        <f t="shared" si="34"/>
        <v>WEATHER=TOTAL P&amp;L</v>
      </c>
      <c r="B2215" s="1" t="s">
        <v>246</v>
      </c>
      <c r="C2215" s="1" t="s">
        <v>19</v>
      </c>
      <c r="D2215" s="1" t="s">
        <v>20</v>
      </c>
      <c r="E2215" s="1" t="s">
        <v>34</v>
      </c>
      <c r="F2215" s="6">
        <v>3936067</v>
      </c>
    </row>
    <row r="2216" spans="1:6" x14ac:dyDescent="0.15">
      <c r="A2216" t="str">
        <f t="shared" si="34"/>
        <v>WEST-MGMT=TOTAL P&amp;L</v>
      </c>
      <c r="B2216" s="1" t="s">
        <v>247</v>
      </c>
      <c r="C2216" s="1" t="s">
        <v>19</v>
      </c>
      <c r="D2216" s="1" t="s">
        <v>20</v>
      </c>
      <c r="E2216" s="1" t="s">
        <v>34</v>
      </c>
      <c r="F2216" s="6">
        <v>-46625563.759999998</v>
      </c>
    </row>
    <row r="2217" spans="1:6" x14ac:dyDescent="0.15">
      <c r="A2217" t="str">
        <f t="shared" si="34"/>
        <v>CAPITAL-PORTFOLIO-ESB=TOTAL P&amp;L</v>
      </c>
      <c r="B2217" s="1" t="s">
        <v>51</v>
      </c>
      <c r="C2217" s="1" t="s">
        <v>19</v>
      </c>
      <c r="D2217" s="1" t="s">
        <v>20</v>
      </c>
      <c r="E2217" s="1" t="s">
        <v>34</v>
      </c>
      <c r="F2217" s="6">
        <v>0</v>
      </c>
    </row>
    <row r="2218" spans="1:6" x14ac:dyDescent="0.15">
      <c r="A2218" t="str">
        <f t="shared" si="34"/>
        <v>CROSS COMM=TOTAL P&amp;L</v>
      </c>
      <c r="B2218" s="1" t="s">
        <v>55</v>
      </c>
      <c r="C2218" s="1" t="s">
        <v>19</v>
      </c>
      <c r="D2218" s="1" t="s">
        <v>20</v>
      </c>
      <c r="E2218" s="1" t="s">
        <v>34</v>
      </c>
      <c r="F2218" s="6">
        <v>7352900.3600000003</v>
      </c>
    </row>
    <row r="2219" spans="1:6" x14ac:dyDescent="0.15">
      <c r="A2219" t="str">
        <f t="shared" si="34"/>
        <v>EES=TOTAL P&amp;L</v>
      </c>
      <c r="B2219" s="1" t="s">
        <v>62</v>
      </c>
      <c r="C2219" s="1" t="s">
        <v>19</v>
      </c>
      <c r="D2219" s="1" t="s">
        <v>20</v>
      </c>
      <c r="E2219" s="1" t="s">
        <v>34</v>
      </c>
      <c r="F2219" s="6">
        <v>8919885.1899999995</v>
      </c>
    </row>
    <row r="2220" spans="1:6" x14ac:dyDescent="0.15">
      <c r="A2220" t="str">
        <f t="shared" si="34"/>
        <v>EES EUROPE=TOTAL P&amp;L</v>
      </c>
      <c r="B2220" s="1" t="s">
        <v>248</v>
      </c>
      <c r="C2220" s="1" t="s">
        <v>19</v>
      </c>
      <c r="D2220" s="1" t="s">
        <v>20</v>
      </c>
      <c r="E2220" s="1" t="s">
        <v>34</v>
      </c>
      <c r="F2220" s="6">
        <v>3809655.33</v>
      </c>
    </row>
    <row r="2221" spans="1:6" x14ac:dyDescent="0.15">
      <c r="A2221" t="str">
        <f t="shared" si="34"/>
        <v>EES PWR=TOTAL P&amp;L</v>
      </c>
      <c r="B2221" s="1" t="s">
        <v>64</v>
      </c>
      <c r="C2221" s="1" t="s">
        <v>19</v>
      </c>
      <c r="D2221" s="1" t="s">
        <v>20</v>
      </c>
      <c r="E2221" s="1" t="s">
        <v>34</v>
      </c>
      <c r="F2221" s="6">
        <v>4743573.6900000004</v>
      </c>
    </row>
    <row r="2222" spans="1:6" x14ac:dyDescent="0.15">
      <c r="A2222" t="str">
        <f t="shared" si="34"/>
        <v>EMISSIONS=TOTAL P&amp;L</v>
      </c>
      <c r="B2222" s="1" t="s">
        <v>67</v>
      </c>
      <c r="C2222" s="1" t="s">
        <v>19</v>
      </c>
      <c r="D2222" s="1" t="s">
        <v>20</v>
      </c>
      <c r="E2222" s="1" t="s">
        <v>34</v>
      </c>
      <c r="F2222" s="6">
        <v>932529.19</v>
      </c>
    </row>
    <row r="2223" spans="1:6" x14ac:dyDescent="0.15">
      <c r="A2223" t="str">
        <f t="shared" si="34"/>
        <v>ENRON EUROPE=TOTAL P&amp;L</v>
      </c>
      <c r="B2223" s="1" t="s">
        <v>249</v>
      </c>
      <c r="C2223" s="1" t="s">
        <v>19</v>
      </c>
      <c r="D2223" s="1" t="s">
        <v>20</v>
      </c>
      <c r="E2223" s="1" t="s">
        <v>34</v>
      </c>
      <c r="F2223" s="6">
        <v>1226898.53</v>
      </c>
    </row>
    <row r="2224" spans="1:6" x14ac:dyDescent="0.15">
      <c r="A2224" t="str">
        <f t="shared" si="34"/>
        <v>EUROPEAN TRADING=TOTAL P&amp;L</v>
      </c>
      <c r="B2224" s="1" t="s">
        <v>250</v>
      </c>
      <c r="C2224" s="1" t="s">
        <v>19</v>
      </c>
      <c r="D2224" s="1" t="s">
        <v>20</v>
      </c>
      <c r="E2224" s="1" t="s">
        <v>34</v>
      </c>
      <c r="F2224" s="6">
        <v>74041778.680000007</v>
      </c>
    </row>
    <row r="2225" spans="1:6" x14ac:dyDescent="0.15">
      <c r="A2225" t="str">
        <f t="shared" si="34"/>
        <v>FINANCIAL TRADING=TOTAL P&amp;L</v>
      </c>
      <c r="B2225" s="1" t="s">
        <v>251</v>
      </c>
      <c r="C2225" s="1" t="s">
        <v>19</v>
      </c>
      <c r="D2225" s="1" t="s">
        <v>20</v>
      </c>
      <c r="E2225" s="1" t="s">
        <v>34</v>
      </c>
      <c r="F2225" s="6">
        <v>1207610.4099999999</v>
      </c>
    </row>
    <row r="2226" spans="1:6" x14ac:dyDescent="0.15">
      <c r="A2226" t="str">
        <f t="shared" si="34"/>
        <v>GAS-CONSOL-ALL=TOTAL P&amp;L</v>
      </c>
      <c r="B2226" s="1" t="s">
        <v>93</v>
      </c>
      <c r="C2226" s="1" t="s">
        <v>19</v>
      </c>
      <c r="D2226" s="1" t="s">
        <v>20</v>
      </c>
      <c r="E2226" s="1" t="s">
        <v>34</v>
      </c>
      <c r="F2226" s="6">
        <v>-55487957.7152</v>
      </c>
    </row>
    <row r="2227" spans="1:6" x14ac:dyDescent="0.15">
      <c r="A2227" t="str">
        <f t="shared" si="34"/>
        <v>GAS-CONSOL-CAN=TOTAL P&amp;L</v>
      </c>
      <c r="B2227" s="1" t="s">
        <v>94</v>
      </c>
      <c r="C2227" s="1" t="s">
        <v>19</v>
      </c>
      <c r="D2227" s="1" t="s">
        <v>20</v>
      </c>
      <c r="E2227" s="1" t="s">
        <v>34</v>
      </c>
      <c r="F2227" s="6">
        <v>10725903.67</v>
      </c>
    </row>
    <row r="2228" spans="1:6" x14ac:dyDescent="0.15">
      <c r="A2228" t="str">
        <f t="shared" si="34"/>
        <v>GAS-CONSOL-US=TOTAL P&amp;L</v>
      </c>
      <c r="B2228" s="1" t="s">
        <v>95</v>
      </c>
      <c r="C2228" s="1" t="s">
        <v>19</v>
      </c>
      <c r="D2228" s="1" t="s">
        <v>20</v>
      </c>
      <c r="E2228" s="1" t="s">
        <v>34</v>
      </c>
      <c r="F2228" s="6">
        <v>-66213861.385200001</v>
      </c>
    </row>
    <row r="2229" spans="1:6" x14ac:dyDescent="0.15">
      <c r="A2229" t="str">
        <f t="shared" si="34"/>
        <v>GLOBAL PRODUCTS=TOTAL P&amp;L</v>
      </c>
      <c r="B2229" s="1" t="s">
        <v>142</v>
      </c>
      <c r="C2229" s="1" t="s">
        <v>19</v>
      </c>
      <c r="D2229" s="1" t="s">
        <v>20</v>
      </c>
      <c r="E2229" s="1" t="s">
        <v>34</v>
      </c>
      <c r="F2229" s="6">
        <v>35922740.93</v>
      </c>
    </row>
    <row r="2230" spans="1:6" x14ac:dyDescent="0.15">
      <c r="A2230" t="str">
        <f t="shared" si="34"/>
        <v>MP-CALME=TOTAL P&amp;L</v>
      </c>
      <c r="B2230" s="1" t="s">
        <v>252</v>
      </c>
      <c r="C2230" s="1" t="s">
        <v>19</v>
      </c>
      <c r="D2230" s="1" t="s">
        <v>20</v>
      </c>
      <c r="E2230" s="1" t="s">
        <v>34</v>
      </c>
      <c r="F2230" s="6">
        <v>0</v>
      </c>
    </row>
    <row r="2231" spans="1:6" x14ac:dyDescent="0.15">
      <c r="A2231" t="str">
        <f t="shared" si="34"/>
        <v>MP-EAP=TOTAL P&amp;L</v>
      </c>
      <c r="B2231" s="1" t="s">
        <v>253</v>
      </c>
      <c r="C2231" s="1" t="s">
        <v>19</v>
      </c>
      <c r="D2231" s="1" t="s">
        <v>20</v>
      </c>
      <c r="E2231" s="1" t="s">
        <v>34</v>
      </c>
      <c r="F2231" s="6">
        <v>0</v>
      </c>
    </row>
    <row r="2232" spans="1:6" x14ac:dyDescent="0.15">
      <c r="A2232" t="str">
        <f t="shared" si="34"/>
        <v>MP-EBS=TOTAL P&amp;L</v>
      </c>
      <c r="B2232" s="1" t="s">
        <v>254</v>
      </c>
      <c r="C2232" s="1" t="s">
        <v>19</v>
      </c>
      <c r="D2232" s="1" t="s">
        <v>20</v>
      </c>
      <c r="E2232" s="1" t="s">
        <v>34</v>
      </c>
      <c r="F2232" s="6">
        <v>96444098.290000007</v>
      </c>
    </row>
    <row r="2233" spans="1:6" x14ac:dyDescent="0.15">
      <c r="A2233" t="str">
        <f t="shared" si="34"/>
        <v>MP-ECM=TOTAL P&amp;L</v>
      </c>
      <c r="B2233" s="1" t="s">
        <v>255</v>
      </c>
      <c r="C2233" s="1" t="s">
        <v>19</v>
      </c>
      <c r="D2233" s="1" t="s">
        <v>20</v>
      </c>
      <c r="E2233" s="1" t="s">
        <v>34</v>
      </c>
      <c r="F2233" s="6">
        <v>-2129818.9500000002</v>
      </c>
    </row>
    <row r="2234" spans="1:6" x14ac:dyDescent="0.15">
      <c r="A2234" t="str">
        <f t="shared" si="34"/>
        <v>MP-EI=TOTAL P&amp;L</v>
      </c>
      <c r="B2234" s="1" t="s">
        <v>256</v>
      </c>
      <c r="C2234" s="1" t="s">
        <v>19</v>
      </c>
      <c r="D2234" s="1" t="s">
        <v>20</v>
      </c>
      <c r="E2234" s="1" t="s">
        <v>34</v>
      </c>
      <c r="F2234" s="6">
        <v>0</v>
      </c>
    </row>
    <row r="2235" spans="1:6" x14ac:dyDescent="0.15">
      <c r="A2235" t="str">
        <f t="shared" si="34"/>
        <v>MP-ENA=TOTAL P&amp;L</v>
      </c>
      <c r="B2235" s="1" t="s">
        <v>179</v>
      </c>
      <c r="C2235" s="1" t="s">
        <v>19</v>
      </c>
      <c r="D2235" s="1" t="s">
        <v>20</v>
      </c>
      <c r="E2235" s="1" t="s">
        <v>34</v>
      </c>
      <c r="F2235" s="6">
        <v>-101551013.77</v>
      </c>
    </row>
    <row r="2236" spans="1:6" x14ac:dyDescent="0.15">
      <c r="A2236" t="str">
        <f t="shared" si="34"/>
        <v>MP-ENA-INTL=TOTAL P&amp;L</v>
      </c>
      <c r="B2236" s="1" t="s">
        <v>257</v>
      </c>
      <c r="C2236" s="1" t="s">
        <v>19</v>
      </c>
      <c r="D2236" s="1" t="s">
        <v>20</v>
      </c>
      <c r="E2236" s="1" t="s">
        <v>34</v>
      </c>
      <c r="F2236" s="6">
        <v>0</v>
      </c>
    </row>
    <row r="2237" spans="1:6" x14ac:dyDescent="0.15">
      <c r="A2237" t="str">
        <f t="shared" si="34"/>
        <v>MP-ENRONCORP=TOTAL P&amp;L</v>
      </c>
      <c r="B2237" s="1" t="s">
        <v>198</v>
      </c>
      <c r="C2237" s="1" t="s">
        <v>19</v>
      </c>
      <c r="D2237" s="1" t="s">
        <v>20</v>
      </c>
      <c r="E2237" s="1" t="s">
        <v>34</v>
      </c>
      <c r="F2237" s="6">
        <v>-3061248.94</v>
      </c>
    </row>
    <row r="2238" spans="1:6" x14ac:dyDescent="0.15">
      <c r="A2238" t="str">
        <f t="shared" si="34"/>
        <v>MP-ENW=TOTAL P&amp;L</v>
      </c>
      <c r="B2238" s="1" t="s">
        <v>258</v>
      </c>
      <c r="C2238" s="1" t="s">
        <v>19</v>
      </c>
      <c r="D2238" s="1" t="s">
        <v>20</v>
      </c>
      <c r="E2238" s="1" t="s">
        <v>34</v>
      </c>
      <c r="F2238" s="6">
        <v>0</v>
      </c>
    </row>
    <row r="2239" spans="1:6" x14ac:dyDescent="0.15">
      <c r="A2239" t="str">
        <f t="shared" si="34"/>
        <v>MP-EUR=TOTAL P&amp;L</v>
      </c>
      <c r="B2239" s="1" t="s">
        <v>259</v>
      </c>
      <c r="C2239" s="1" t="s">
        <v>19</v>
      </c>
      <c r="D2239" s="1" t="s">
        <v>20</v>
      </c>
      <c r="E2239" s="1" t="s">
        <v>34</v>
      </c>
      <c r="F2239" s="6">
        <v>1226898.53</v>
      </c>
    </row>
    <row r="2240" spans="1:6" x14ac:dyDescent="0.15">
      <c r="A2240" t="str">
        <f t="shared" si="34"/>
        <v>POWER=TOTAL P&amp;L</v>
      </c>
      <c r="B2240" s="1" t="s">
        <v>232</v>
      </c>
      <c r="C2240" s="1" t="s">
        <v>19</v>
      </c>
      <c r="D2240" s="1" t="s">
        <v>20</v>
      </c>
      <c r="E2240" s="1" t="s">
        <v>34</v>
      </c>
      <c r="F2240" s="6">
        <v>48368787.9861717</v>
      </c>
    </row>
    <row r="2241" spans="1:6" x14ac:dyDescent="0.15">
      <c r="A2241" t="str">
        <f t="shared" si="34"/>
        <v>POWER EAST &amp; GENCO=TOTAL P&amp;L</v>
      </c>
      <c r="B2241" s="1" t="s">
        <v>233</v>
      </c>
      <c r="C2241" s="1" t="s">
        <v>19</v>
      </c>
      <c r="D2241" s="1" t="s">
        <v>20</v>
      </c>
      <c r="E2241" s="1" t="s">
        <v>34</v>
      </c>
      <c r="F2241" s="6">
        <v>44341363.770000003</v>
      </c>
    </row>
    <row r="2242" spans="1:6" x14ac:dyDescent="0.15">
      <c r="A2242" t="str">
        <f t="shared" si="34"/>
        <v>SOUTHERN CONE GAS=TOTAL P&amp;L</v>
      </c>
      <c r="B2242" s="1" t="s">
        <v>242</v>
      </c>
      <c r="C2242" s="1" t="s">
        <v>19</v>
      </c>
      <c r="D2242" s="1" t="s">
        <v>20</v>
      </c>
      <c r="E2242" s="1" t="s">
        <v>34</v>
      </c>
      <c r="F2242" s="6">
        <v>238541.1</v>
      </c>
    </row>
    <row r="2243" spans="1:6" x14ac:dyDescent="0.15">
      <c r="A2243" t="str">
        <f t="shared" ref="A2243:A2306" si="35">B2243&amp;"="&amp;E2243</f>
        <v>SOUTHERN CONE POWER=TOTAL P&amp;L</v>
      </c>
      <c r="B2243" s="1" t="s">
        <v>243</v>
      </c>
      <c r="C2243" s="1" t="s">
        <v>19</v>
      </c>
      <c r="D2243" s="1" t="s">
        <v>20</v>
      </c>
      <c r="E2243" s="1" t="s">
        <v>34</v>
      </c>
      <c r="F2243" s="6">
        <v>366616.80048064003</v>
      </c>
    </row>
    <row r="2244" spans="1:6" x14ac:dyDescent="0.15">
      <c r="A2244" t="str">
        <f t="shared" si="35"/>
        <v>ARG-FT=TRANS DRIFT</v>
      </c>
      <c r="B2244" s="1" t="s">
        <v>18</v>
      </c>
      <c r="C2244" s="1" t="s">
        <v>19</v>
      </c>
      <c r="D2244" s="1" t="s">
        <v>20</v>
      </c>
      <c r="E2244" s="1" t="s">
        <v>35</v>
      </c>
      <c r="F2244" s="6">
        <v>339</v>
      </c>
    </row>
    <row r="2245" spans="1:6" x14ac:dyDescent="0.15">
      <c r="A2245" t="str">
        <f t="shared" si="35"/>
        <v>BRAZIL-POWER=TRANS DRIFT</v>
      </c>
      <c r="B2245" s="1" t="s">
        <v>48</v>
      </c>
      <c r="C2245" s="1" t="s">
        <v>19</v>
      </c>
      <c r="D2245" s="1" t="s">
        <v>20</v>
      </c>
      <c r="E2245" s="1" t="s">
        <v>35</v>
      </c>
      <c r="F2245" s="6">
        <v>0</v>
      </c>
    </row>
    <row r="2246" spans="1:6" x14ac:dyDescent="0.15">
      <c r="A2246" t="str">
        <f t="shared" si="35"/>
        <v>BROADBAND=TRANS DRIFT</v>
      </c>
      <c r="B2246" s="1" t="s">
        <v>49</v>
      </c>
      <c r="C2246" s="1" t="s">
        <v>19</v>
      </c>
      <c r="D2246" s="1" t="s">
        <v>20</v>
      </c>
      <c r="E2246" s="1" t="s">
        <v>35</v>
      </c>
      <c r="F2246" s="6">
        <v>6135.03</v>
      </c>
    </row>
    <row r="2247" spans="1:6" x14ac:dyDescent="0.15">
      <c r="A2247" t="str">
        <f t="shared" si="35"/>
        <v>COAL=TRANS DRIFT</v>
      </c>
      <c r="B2247" s="1" t="s">
        <v>53</v>
      </c>
      <c r="C2247" s="1" t="s">
        <v>19</v>
      </c>
      <c r="D2247" s="1" t="s">
        <v>20</v>
      </c>
      <c r="E2247" s="1" t="s">
        <v>35</v>
      </c>
      <c r="F2247" s="6">
        <v>133878.18</v>
      </c>
    </row>
    <row r="2248" spans="1:6" x14ac:dyDescent="0.15">
      <c r="A2248" t="str">
        <f t="shared" si="35"/>
        <v>EMISSIONS-IR-HEDGE=TRANS DRIFT</v>
      </c>
      <c r="B2248" s="1" t="s">
        <v>68</v>
      </c>
      <c r="C2248" s="1" t="s">
        <v>19</v>
      </c>
      <c r="D2248" s="1" t="s">
        <v>20</v>
      </c>
      <c r="E2248" s="1" t="s">
        <v>35</v>
      </c>
      <c r="F2248" s="6">
        <v>0</v>
      </c>
    </row>
    <row r="2249" spans="1:6" x14ac:dyDescent="0.15">
      <c r="A2249" t="str">
        <f t="shared" si="35"/>
        <v>ESA-GAS-BOLIVIA=TRANS DRIFT</v>
      </c>
      <c r="B2249" s="1" t="s">
        <v>74</v>
      </c>
      <c r="C2249" s="1" t="s">
        <v>19</v>
      </c>
      <c r="D2249" s="1" t="s">
        <v>20</v>
      </c>
      <c r="E2249" s="1" t="s">
        <v>35</v>
      </c>
      <c r="F2249" s="6">
        <v>55544</v>
      </c>
    </row>
    <row r="2250" spans="1:6" x14ac:dyDescent="0.15">
      <c r="A2250" t="str">
        <f t="shared" si="35"/>
        <v>ESA-SOCONE GAS=TRANS DRIFT</v>
      </c>
      <c r="B2250" s="1" t="s">
        <v>75</v>
      </c>
      <c r="C2250" s="1" t="s">
        <v>19</v>
      </c>
      <c r="D2250" s="1" t="s">
        <v>20</v>
      </c>
      <c r="E2250" s="1" t="s">
        <v>35</v>
      </c>
      <c r="F2250" s="6">
        <v>3211</v>
      </c>
    </row>
    <row r="2251" spans="1:6" x14ac:dyDescent="0.15">
      <c r="A2251" t="str">
        <f t="shared" si="35"/>
        <v>ESA-TBS CRUDE=TRANS DRIFT</v>
      </c>
      <c r="B2251" s="1" t="s">
        <v>76</v>
      </c>
      <c r="C2251" s="1" t="s">
        <v>19</v>
      </c>
      <c r="D2251" s="1" t="s">
        <v>20</v>
      </c>
      <c r="E2251" s="1" t="s">
        <v>35</v>
      </c>
      <c r="F2251" s="6">
        <v>-85592</v>
      </c>
    </row>
    <row r="2252" spans="1:6" x14ac:dyDescent="0.15">
      <c r="A2252" t="str">
        <f t="shared" si="35"/>
        <v>ESA-TBS GAS=TRANS DRIFT</v>
      </c>
      <c r="B2252" s="1" t="s">
        <v>77</v>
      </c>
      <c r="C2252" s="1" t="s">
        <v>19</v>
      </c>
      <c r="D2252" s="1" t="s">
        <v>20</v>
      </c>
      <c r="E2252" s="1" t="s">
        <v>35</v>
      </c>
      <c r="F2252" s="6">
        <v>531570</v>
      </c>
    </row>
    <row r="2253" spans="1:6" x14ac:dyDescent="0.15">
      <c r="A2253" t="str">
        <f t="shared" si="35"/>
        <v>FX=TRANS DRIFT</v>
      </c>
      <c r="B2253" s="1" t="s">
        <v>90</v>
      </c>
      <c r="C2253" s="1" t="s">
        <v>19</v>
      </c>
      <c r="D2253" s="1" t="s">
        <v>20</v>
      </c>
      <c r="E2253" s="1" t="s">
        <v>35</v>
      </c>
      <c r="F2253" s="6">
        <v>8094.06</v>
      </c>
    </row>
    <row r="2254" spans="1:6" x14ac:dyDescent="0.15">
      <c r="A2254" t="str">
        <f t="shared" si="35"/>
        <v>IR=TRANS DRIFT</v>
      </c>
      <c r="B2254" s="1" t="s">
        <v>151</v>
      </c>
      <c r="C2254" s="1" t="s">
        <v>19</v>
      </c>
      <c r="D2254" s="1" t="s">
        <v>20</v>
      </c>
      <c r="E2254" s="1" t="s">
        <v>35</v>
      </c>
      <c r="F2254" s="6">
        <v>9406.36</v>
      </c>
    </row>
    <row r="2255" spans="1:6" x14ac:dyDescent="0.15">
      <c r="A2255" t="str">
        <f t="shared" si="35"/>
        <v>LUMBER=TRANS DRIFT</v>
      </c>
      <c r="B2255" s="1" t="s">
        <v>152</v>
      </c>
      <c r="C2255" s="1" t="s">
        <v>19</v>
      </c>
      <c r="D2255" s="1" t="s">
        <v>20</v>
      </c>
      <c r="E2255" s="1" t="s">
        <v>35</v>
      </c>
      <c r="F2255" s="6">
        <v>211</v>
      </c>
    </row>
    <row r="2256" spans="1:6" x14ac:dyDescent="0.15">
      <c r="A2256" t="str">
        <f t="shared" si="35"/>
        <v>NOX=TRANS DRIFT</v>
      </c>
      <c r="B2256" s="1" t="s">
        <v>223</v>
      </c>
      <c r="C2256" s="1" t="s">
        <v>19</v>
      </c>
      <c r="D2256" s="1" t="s">
        <v>20</v>
      </c>
      <c r="E2256" s="1" t="s">
        <v>35</v>
      </c>
      <c r="F2256" s="6">
        <v>3831.24</v>
      </c>
    </row>
    <row r="2257" spans="1:6" x14ac:dyDescent="0.15">
      <c r="A2257" t="str">
        <f t="shared" si="35"/>
        <v>NOX-INV=TRANS DRIFT</v>
      </c>
      <c r="B2257" s="1" t="s">
        <v>224</v>
      </c>
      <c r="C2257" s="1" t="s">
        <v>19</v>
      </c>
      <c r="D2257" s="1" t="s">
        <v>20</v>
      </c>
      <c r="E2257" s="1" t="s">
        <v>35</v>
      </c>
      <c r="F2257" s="6">
        <v>0</v>
      </c>
    </row>
    <row r="2258" spans="1:6" x14ac:dyDescent="0.15">
      <c r="A2258" t="str">
        <f t="shared" si="35"/>
        <v>PAPER=TRANS DRIFT</v>
      </c>
      <c r="B2258" s="1" t="s">
        <v>231</v>
      </c>
      <c r="C2258" s="1" t="s">
        <v>19</v>
      </c>
      <c r="D2258" s="1" t="s">
        <v>20</v>
      </c>
      <c r="E2258" s="1" t="s">
        <v>35</v>
      </c>
      <c r="F2258" s="6">
        <v>364785</v>
      </c>
    </row>
    <row r="2259" spans="1:6" x14ac:dyDescent="0.15">
      <c r="A2259" t="str">
        <f t="shared" si="35"/>
        <v>POWER=TRANS DRIFT</v>
      </c>
      <c r="B2259" s="1" t="s">
        <v>232</v>
      </c>
      <c r="C2259" s="1" t="s">
        <v>19</v>
      </c>
      <c r="D2259" s="1" t="s">
        <v>20</v>
      </c>
      <c r="E2259" s="1" t="s">
        <v>35</v>
      </c>
      <c r="F2259" s="6">
        <v>2374835.59</v>
      </c>
    </row>
    <row r="2260" spans="1:6" x14ac:dyDescent="0.15">
      <c r="A2260" t="str">
        <f t="shared" si="35"/>
        <v>SO2=TRANS DRIFT</v>
      </c>
      <c r="B2260" s="1" t="s">
        <v>238</v>
      </c>
      <c r="C2260" s="1" t="s">
        <v>19</v>
      </c>
      <c r="D2260" s="1" t="s">
        <v>20</v>
      </c>
      <c r="E2260" s="1" t="s">
        <v>35</v>
      </c>
      <c r="F2260" s="6">
        <v>-57586.78</v>
      </c>
    </row>
    <row r="2261" spans="1:6" x14ac:dyDescent="0.15">
      <c r="A2261" t="str">
        <f t="shared" si="35"/>
        <v>SO2-INV=TRANS DRIFT</v>
      </c>
      <c r="B2261" s="1" t="s">
        <v>239</v>
      </c>
      <c r="C2261" s="1" t="s">
        <v>19</v>
      </c>
      <c r="D2261" s="1" t="s">
        <v>20</v>
      </c>
      <c r="E2261" s="1" t="s">
        <v>35</v>
      </c>
      <c r="F2261" s="6">
        <v>0</v>
      </c>
    </row>
    <row r="2262" spans="1:6" x14ac:dyDescent="0.15">
      <c r="A2262" t="str">
        <f t="shared" si="35"/>
        <v>WEATHER=TRANS DRIFT</v>
      </c>
      <c r="B2262" s="1" t="s">
        <v>246</v>
      </c>
      <c r="C2262" s="1" t="s">
        <v>19</v>
      </c>
      <c r="D2262" s="1" t="s">
        <v>20</v>
      </c>
      <c r="E2262" s="1" t="s">
        <v>35</v>
      </c>
      <c r="F2262" s="6">
        <v>153278</v>
      </c>
    </row>
    <row r="2263" spans="1:6" x14ac:dyDescent="0.15">
      <c r="A2263" t="str">
        <f t="shared" si="35"/>
        <v>EMISSIONS=TRANS DRIFT</v>
      </c>
      <c r="B2263" s="1" t="s">
        <v>67</v>
      </c>
      <c r="C2263" s="1" t="s">
        <v>19</v>
      </c>
      <c r="D2263" s="1" t="s">
        <v>20</v>
      </c>
      <c r="E2263" s="1" t="s">
        <v>35</v>
      </c>
      <c r="F2263" s="6">
        <v>-53755.54</v>
      </c>
    </row>
    <row r="2264" spans="1:6" x14ac:dyDescent="0.15">
      <c r="A2264" t="str">
        <f t="shared" si="35"/>
        <v>SOUTHERN CONE GAS=TRANS DRIFT</v>
      </c>
      <c r="B2264" s="1" t="s">
        <v>242</v>
      </c>
      <c r="C2264" s="1" t="s">
        <v>19</v>
      </c>
      <c r="D2264" s="1" t="s">
        <v>20</v>
      </c>
      <c r="E2264" s="1" t="s">
        <v>35</v>
      </c>
      <c r="F2264" s="6">
        <v>590664</v>
      </c>
    </row>
    <row r="2265" spans="1:6" x14ac:dyDescent="0.15">
      <c r="A2265" t="str">
        <f t="shared" si="35"/>
        <v>SOUTHERN CONE POWER=TRANS DRIFT</v>
      </c>
      <c r="B2265" s="1" t="s">
        <v>243</v>
      </c>
      <c r="C2265" s="1" t="s">
        <v>19</v>
      </c>
      <c r="D2265" s="1" t="s">
        <v>20</v>
      </c>
      <c r="E2265" s="1" t="s">
        <v>35</v>
      </c>
      <c r="F2265" s="6">
        <v>0</v>
      </c>
    </row>
    <row r="2266" spans="1:6" x14ac:dyDescent="0.15">
      <c r="A2266" t="str">
        <f t="shared" si="35"/>
        <v>ARG-FT=TRANS RHO</v>
      </c>
      <c r="B2266" s="1" t="s">
        <v>18</v>
      </c>
      <c r="C2266" s="1" t="s">
        <v>19</v>
      </c>
      <c r="D2266" s="1" t="s">
        <v>20</v>
      </c>
      <c r="E2266" s="1" t="s">
        <v>36</v>
      </c>
      <c r="F2266" s="6">
        <v>-1515</v>
      </c>
    </row>
    <row r="2267" spans="1:6" x14ac:dyDescent="0.15">
      <c r="A2267" t="str">
        <f t="shared" si="35"/>
        <v>BRAZIL-POWER=TRANS RHO</v>
      </c>
      <c r="B2267" s="1" t="s">
        <v>48</v>
      </c>
      <c r="C2267" s="1" t="s">
        <v>19</v>
      </c>
      <c r="D2267" s="1" t="s">
        <v>20</v>
      </c>
      <c r="E2267" s="1" t="s">
        <v>36</v>
      </c>
      <c r="F2267" s="6">
        <v>0</v>
      </c>
    </row>
    <row r="2268" spans="1:6" x14ac:dyDescent="0.15">
      <c r="A2268" t="str">
        <f t="shared" si="35"/>
        <v>BROADBAND=TRANS RHO</v>
      </c>
      <c r="B2268" s="1" t="s">
        <v>49</v>
      </c>
      <c r="C2268" s="1" t="s">
        <v>19</v>
      </c>
      <c r="D2268" s="1" t="s">
        <v>20</v>
      </c>
      <c r="E2268" s="1" t="s">
        <v>36</v>
      </c>
      <c r="F2268" s="6">
        <v>-3578.37</v>
      </c>
    </row>
    <row r="2269" spans="1:6" x14ac:dyDescent="0.15">
      <c r="A2269" t="str">
        <f t="shared" si="35"/>
        <v>COAL=TRANS RHO</v>
      </c>
      <c r="B2269" s="1" t="s">
        <v>53</v>
      </c>
      <c r="C2269" s="1" t="s">
        <v>19</v>
      </c>
      <c r="D2269" s="1" t="s">
        <v>20</v>
      </c>
      <c r="E2269" s="1" t="s">
        <v>36</v>
      </c>
      <c r="F2269" s="6">
        <v>54449.38</v>
      </c>
    </row>
    <row r="2270" spans="1:6" x14ac:dyDescent="0.15">
      <c r="A2270" t="str">
        <f t="shared" si="35"/>
        <v>EMISSIONS-IR-HEDGE=TRANS RHO</v>
      </c>
      <c r="B2270" s="1" t="s">
        <v>68</v>
      </c>
      <c r="C2270" s="1" t="s">
        <v>19</v>
      </c>
      <c r="D2270" s="1" t="s">
        <v>20</v>
      </c>
      <c r="E2270" s="1" t="s">
        <v>36</v>
      </c>
      <c r="F2270" s="6">
        <v>0</v>
      </c>
    </row>
    <row r="2271" spans="1:6" x14ac:dyDescent="0.15">
      <c r="A2271" t="str">
        <f t="shared" si="35"/>
        <v>ESA-GAS-BOLIVIA=TRANS RHO</v>
      </c>
      <c r="B2271" s="1" t="s">
        <v>74</v>
      </c>
      <c r="C2271" s="1" t="s">
        <v>19</v>
      </c>
      <c r="D2271" s="1" t="s">
        <v>20</v>
      </c>
      <c r="E2271" s="1" t="s">
        <v>36</v>
      </c>
      <c r="F2271" s="6">
        <v>-86530</v>
      </c>
    </row>
    <row r="2272" spans="1:6" x14ac:dyDescent="0.15">
      <c r="A2272" t="str">
        <f t="shared" si="35"/>
        <v>ESA-SOCONE GAS=TRANS RHO</v>
      </c>
      <c r="B2272" s="1" t="s">
        <v>75</v>
      </c>
      <c r="C2272" s="1" t="s">
        <v>19</v>
      </c>
      <c r="D2272" s="1" t="s">
        <v>20</v>
      </c>
      <c r="E2272" s="1" t="s">
        <v>36</v>
      </c>
      <c r="F2272" s="6">
        <v>419</v>
      </c>
    </row>
    <row r="2273" spans="1:6" x14ac:dyDescent="0.15">
      <c r="A2273" t="str">
        <f t="shared" si="35"/>
        <v>ESA-TBS CRUDE=TRANS RHO</v>
      </c>
      <c r="B2273" s="1" t="s">
        <v>76</v>
      </c>
      <c r="C2273" s="1" t="s">
        <v>19</v>
      </c>
      <c r="D2273" s="1" t="s">
        <v>20</v>
      </c>
      <c r="E2273" s="1" t="s">
        <v>36</v>
      </c>
      <c r="F2273" s="6">
        <v>190934</v>
      </c>
    </row>
    <row r="2274" spans="1:6" x14ac:dyDescent="0.15">
      <c r="A2274" t="str">
        <f t="shared" si="35"/>
        <v>ESA-TBS GAS=TRANS RHO</v>
      </c>
      <c r="B2274" s="1" t="s">
        <v>77</v>
      </c>
      <c r="C2274" s="1" t="s">
        <v>19</v>
      </c>
      <c r="D2274" s="1" t="s">
        <v>20</v>
      </c>
      <c r="E2274" s="1" t="s">
        <v>36</v>
      </c>
      <c r="F2274" s="6">
        <v>-999627</v>
      </c>
    </row>
    <row r="2275" spans="1:6" x14ac:dyDescent="0.15">
      <c r="A2275" t="str">
        <f t="shared" si="35"/>
        <v>FX=TRANS RHO</v>
      </c>
      <c r="B2275" s="1" t="s">
        <v>90</v>
      </c>
      <c r="C2275" s="1" t="s">
        <v>19</v>
      </c>
      <c r="D2275" s="1" t="s">
        <v>20</v>
      </c>
      <c r="E2275" s="1" t="s">
        <v>36</v>
      </c>
      <c r="F2275" s="6">
        <v>32985.51</v>
      </c>
    </row>
    <row r="2276" spans="1:6" x14ac:dyDescent="0.15">
      <c r="A2276" t="str">
        <f t="shared" si="35"/>
        <v>LUMBER=TRANS RHO</v>
      </c>
      <c r="B2276" s="1" t="s">
        <v>152</v>
      </c>
      <c r="C2276" s="1" t="s">
        <v>19</v>
      </c>
      <c r="D2276" s="1" t="s">
        <v>20</v>
      </c>
      <c r="E2276" s="1" t="s">
        <v>36</v>
      </c>
      <c r="F2276" s="6">
        <v>17</v>
      </c>
    </row>
    <row r="2277" spans="1:6" x14ac:dyDescent="0.15">
      <c r="A2277" t="str">
        <f t="shared" si="35"/>
        <v>NOX=TRANS RHO</v>
      </c>
      <c r="B2277" s="1" t="s">
        <v>223</v>
      </c>
      <c r="C2277" s="1" t="s">
        <v>19</v>
      </c>
      <c r="D2277" s="1" t="s">
        <v>20</v>
      </c>
      <c r="E2277" s="1" t="s">
        <v>36</v>
      </c>
      <c r="F2277" s="6">
        <v>2363.8200000000002</v>
      </c>
    </row>
    <row r="2278" spans="1:6" x14ac:dyDescent="0.15">
      <c r="A2278" t="str">
        <f t="shared" si="35"/>
        <v>NOX-INV=TRANS RHO</v>
      </c>
      <c r="B2278" s="1" t="s">
        <v>224</v>
      </c>
      <c r="C2278" s="1" t="s">
        <v>19</v>
      </c>
      <c r="D2278" s="1" t="s">
        <v>20</v>
      </c>
      <c r="E2278" s="1" t="s">
        <v>36</v>
      </c>
      <c r="F2278" s="6">
        <v>0</v>
      </c>
    </row>
    <row r="2279" spans="1:6" x14ac:dyDescent="0.15">
      <c r="A2279" t="str">
        <f t="shared" si="35"/>
        <v>PAPER=TRANS RHO</v>
      </c>
      <c r="B2279" s="1" t="s">
        <v>231</v>
      </c>
      <c r="C2279" s="1" t="s">
        <v>19</v>
      </c>
      <c r="D2279" s="1" t="s">
        <v>20</v>
      </c>
      <c r="E2279" s="1" t="s">
        <v>36</v>
      </c>
      <c r="F2279" s="6">
        <v>93973</v>
      </c>
    </row>
    <row r="2280" spans="1:6" x14ac:dyDescent="0.15">
      <c r="A2280" t="str">
        <f t="shared" si="35"/>
        <v>POWER=TRANS RHO</v>
      </c>
      <c r="B2280" s="1" t="s">
        <v>232</v>
      </c>
      <c r="C2280" s="1" t="s">
        <v>19</v>
      </c>
      <c r="D2280" s="1" t="s">
        <v>20</v>
      </c>
      <c r="E2280" s="1" t="s">
        <v>36</v>
      </c>
      <c r="F2280" s="6">
        <v>2061532.04</v>
      </c>
    </row>
    <row r="2281" spans="1:6" x14ac:dyDescent="0.15">
      <c r="A2281" t="str">
        <f t="shared" si="35"/>
        <v>SO2=TRANS RHO</v>
      </c>
      <c r="B2281" s="1" t="s">
        <v>238</v>
      </c>
      <c r="C2281" s="1" t="s">
        <v>19</v>
      </c>
      <c r="D2281" s="1" t="s">
        <v>20</v>
      </c>
      <c r="E2281" s="1" t="s">
        <v>36</v>
      </c>
      <c r="F2281" s="6">
        <v>-39362.17</v>
      </c>
    </row>
    <row r="2282" spans="1:6" x14ac:dyDescent="0.15">
      <c r="A2282" t="str">
        <f t="shared" si="35"/>
        <v>SO2-INV=TRANS RHO</v>
      </c>
      <c r="B2282" s="1" t="s">
        <v>239</v>
      </c>
      <c r="C2282" s="1" t="s">
        <v>19</v>
      </c>
      <c r="D2282" s="1" t="s">
        <v>20</v>
      </c>
      <c r="E2282" s="1" t="s">
        <v>36</v>
      </c>
      <c r="F2282" s="6">
        <v>0</v>
      </c>
    </row>
    <row r="2283" spans="1:6" x14ac:dyDescent="0.15">
      <c r="A2283" t="str">
        <f t="shared" si="35"/>
        <v>WEATHER=TRANS RHO</v>
      </c>
      <c r="B2283" s="1" t="s">
        <v>246</v>
      </c>
      <c r="C2283" s="1" t="s">
        <v>19</v>
      </c>
      <c r="D2283" s="1" t="s">
        <v>20</v>
      </c>
      <c r="E2283" s="1" t="s">
        <v>36</v>
      </c>
      <c r="F2283" s="6">
        <v>4893</v>
      </c>
    </row>
    <row r="2284" spans="1:6" x14ac:dyDescent="0.15">
      <c r="A2284" t="str">
        <f t="shared" si="35"/>
        <v>EMISSIONS=TRANS RHO</v>
      </c>
      <c r="B2284" s="1" t="s">
        <v>67</v>
      </c>
      <c r="C2284" s="1" t="s">
        <v>19</v>
      </c>
      <c r="D2284" s="1" t="s">
        <v>20</v>
      </c>
      <c r="E2284" s="1" t="s">
        <v>36</v>
      </c>
      <c r="F2284" s="6">
        <v>-36998.35</v>
      </c>
    </row>
    <row r="2285" spans="1:6" x14ac:dyDescent="0.15">
      <c r="A2285" t="str">
        <f t="shared" si="35"/>
        <v>SOUTHERN CONE GAS=TRANS RHO</v>
      </c>
      <c r="B2285" s="1" t="s">
        <v>242</v>
      </c>
      <c r="C2285" s="1" t="s">
        <v>19</v>
      </c>
      <c r="D2285" s="1" t="s">
        <v>20</v>
      </c>
      <c r="E2285" s="1" t="s">
        <v>36</v>
      </c>
      <c r="F2285" s="6">
        <v>-1087253</v>
      </c>
    </row>
    <row r="2286" spans="1:6" x14ac:dyDescent="0.15">
      <c r="A2286" t="str">
        <f t="shared" si="35"/>
        <v>SOUTHERN CONE POWER=TRANS RHO</v>
      </c>
      <c r="B2286" s="1" t="s">
        <v>243</v>
      </c>
      <c r="C2286" s="1" t="s">
        <v>19</v>
      </c>
      <c r="D2286" s="1" t="s">
        <v>20</v>
      </c>
      <c r="E2286" s="1" t="s">
        <v>36</v>
      </c>
      <c r="F2286" s="6">
        <v>0</v>
      </c>
    </row>
    <row r="2287" spans="1:6" x14ac:dyDescent="0.15">
      <c r="A2287" t="str">
        <f t="shared" si="35"/>
        <v>GAS-EXEC-SPEC=TRANSPORT P&amp;L</v>
      </c>
      <c r="B2287" s="1" t="s">
        <v>96</v>
      </c>
      <c r="C2287" s="1" t="s">
        <v>19</v>
      </c>
      <c r="D2287" s="1" t="s">
        <v>20</v>
      </c>
      <c r="E2287" s="1" t="s">
        <v>105</v>
      </c>
      <c r="F2287" s="6">
        <v>0</v>
      </c>
    </row>
    <row r="2288" spans="1:6" x14ac:dyDescent="0.15">
      <c r="A2288" t="str">
        <f t="shared" si="35"/>
        <v>GAS-FIRM-CANADA=TRANSPORT P&amp;L</v>
      </c>
      <c r="B2288" s="1" t="s">
        <v>106</v>
      </c>
      <c r="C2288" s="1" t="s">
        <v>19</v>
      </c>
      <c r="D2288" s="1" t="s">
        <v>20</v>
      </c>
      <c r="E2288" s="1" t="s">
        <v>105</v>
      </c>
      <c r="F2288" s="6">
        <v>0</v>
      </c>
    </row>
    <row r="2289" spans="1:6" x14ac:dyDescent="0.15">
      <c r="A2289" t="str">
        <f t="shared" si="35"/>
        <v>GAS-FIRM-CENT=TRANSPORT P&amp;L</v>
      </c>
      <c r="B2289" s="1" t="s">
        <v>107</v>
      </c>
      <c r="C2289" s="1" t="s">
        <v>19</v>
      </c>
      <c r="D2289" s="1" t="s">
        <v>20</v>
      </c>
      <c r="E2289" s="1" t="s">
        <v>105</v>
      </c>
      <c r="F2289" s="6">
        <v>0</v>
      </c>
    </row>
    <row r="2290" spans="1:6" x14ac:dyDescent="0.15">
      <c r="A2290" t="str">
        <f t="shared" si="35"/>
        <v>GAS-FIRM-DENVER=TRANSPORT P&amp;L</v>
      </c>
      <c r="B2290" s="1" t="s">
        <v>108</v>
      </c>
      <c r="C2290" s="1" t="s">
        <v>19</v>
      </c>
      <c r="D2290" s="1" t="s">
        <v>20</v>
      </c>
      <c r="E2290" s="1" t="s">
        <v>105</v>
      </c>
      <c r="F2290" s="6">
        <v>0</v>
      </c>
    </row>
    <row r="2291" spans="1:6" x14ac:dyDescent="0.15">
      <c r="A2291" t="str">
        <f t="shared" si="35"/>
        <v>GAS-FIRM-EAST=TRANSPORT P&amp;L</v>
      </c>
      <c r="B2291" s="1" t="s">
        <v>109</v>
      </c>
      <c r="C2291" s="1" t="s">
        <v>19</v>
      </c>
      <c r="D2291" s="1" t="s">
        <v>20</v>
      </c>
      <c r="E2291" s="1" t="s">
        <v>105</v>
      </c>
      <c r="F2291" s="6">
        <v>0</v>
      </c>
    </row>
    <row r="2292" spans="1:6" x14ac:dyDescent="0.15">
      <c r="A2292" t="str">
        <f t="shared" si="35"/>
        <v>GAS-FIRM-GD-OPTION=TRANSPORT P&amp;L</v>
      </c>
      <c r="B2292" s="1" t="s">
        <v>110</v>
      </c>
      <c r="C2292" s="1" t="s">
        <v>19</v>
      </c>
      <c r="D2292" s="1" t="s">
        <v>20</v>
      </c>
      <c r="E2292" s="1" t="s">
        <v>105</v>
      </c>
      <c r="F2292" s="6">
        <v>0</v>
      </c>
    </row>
    <row r="2293" spans="1:6" x14ac:dyDescent="0.15">
      <c r="A2293" t="str">
        <f t="shared" si="35"/>
        <v>GAS-FIRM-NWEST=TRANSPORT P&amp;L</v>
      </c>
      <c r="B2293" s="1" t="s">
        <v>111</v>
      </c>
      <c r="C2293" s="1" t="s">
        <v>19</v>
      </c>
      <c r="D2293" s="1" t="s">
        <v>20</v>
      </c>
      <c r="E2293" s="1" t="s">
        <v>105</v>
      </c>
      <c r="F2293" s="6">
        <v>0</v>
      </c>
    </row>
    <row r="2294" spans="1:6" x14ac:dyDescent="0.15">
      <c r="A2294" t="str">
        <f t="shared" si="35"/>
        <v>GAS-FIRM-NY=TRANSPORT P&amp;L</v>
      </c>
      <c r="B2294" s="1" t="s">
        <v>112</v>
      </c>
      <c r="C2294" s="1" t="s">
        <v>19</v>
      </c>
      <c r="D2294" s="1" t="s">
        <v>20</v>
      </c>
      <c r="E2294" s="1" t="s">
        <v>105</v>
      </c>
      <c r="F2294" s="6">
        <v>0</v>
      </c>
    </row>
    <row r="2295" spans="1:6" x14ac:dyDescent="0.15">
      <c r="A2295" t="str">
        <f t="shared" si="35"/>
        <v>GAS-FIRM-TECH=TRANSPORT P&amp;L</v>
      </c>
      <c r="B2295" s="1" t="s">
        <v>113</v>
      </c>
      <c r="C2295" s="1" t="s">
        <v>19</v>
      </c>
      <c r="D2295" s="1" t="s">
        <v>20</v>
      </c>
      <c r="E2295" s="1" t="s">
        <v>105</v>
      </c>
      <c r="F2295" s="6">
        <v>0</v>
      </c>
    </row>
    <row r="2296" spans="1:6" x14ac:dyDescent="0.15">
      <c r="A2296" t="str">
        <f t="shared" si="35"/>
        <v>GAS-FIRM-TX-MCL=TRANSPORT P&amp;L</v>
      </c>
      <c r="B2296" s="1" t="s">
        <v>114</v>
      </c>
      <c r="C2296" s="1" t="s">
        <v>19</v>
      </c>
      <c r="D2296" s="1" t="s">
        <v>20</v>
      </c>
      <c r="E2296" s="1" t="s">
        <v>105</v>
      </c>
      <c r="F2296" s="6">
        <v>0</v>
      </c>
    </row>
    <row r="2297" spans="1:6" x14ac:dyDescent="0.15">
      <c r="A2297" t="str">
        <f t="shared" si="35"/>
        <v>GAS-FIRM-TX-RIC=TRANSPORT P&amp;L</v>
      </c>
      <c r="B2297" s="1" t="s">
        <v>115</v>
      </c>
      <c r="C2297" s="1" t="s">
        <v>19</v>
      </c>
      <c r="D2297" s="1" t="s">
        <v>20</v>
      </c>
      <c r="E2297" s="1" t="s">
        <v>105</v>
      </c>
      <c r="F2297" s="6">
        <v>0</v>
      </c>
    </row>
    <row r="2298" spans="1:6" x14ac:dyDescent="0.15">
      <c r="A2298" t="str">
        <f t="shared" si="35"/>
        <v>GAS-FIRM-WEST=TRANSPORT P&amp;L</v>
      </c>
      <c r="B2298" s="1" t="s">
        <v>116</v>
      </c>
      <c r="C2298" s="1" t="s">
        <v>19</v>
      </c>
      <c r="D2298" s="1" t="s">
        <v>20</v>
      </c>
      <c r="E2298" s="1" t="s">
        <v>105</v>
      </c>
      <c r="F2298" s="6">
        <v>0</v>
      </c>
    </row>
    <row r="2299" spans="1:6" x14ac:dyDescent="0.15">
      <c r="A2299" t="str">
        <f t="shared" si="35"/>
        <v>GAS-GAS-EXEC=TRANSPORT P&amp;L</v>
      </c>
      <c r="B2299" s="1" t="s">
        <v>117</v>
      </c>
      <c r="C2299" s="1" t="s">
        <v>19</v>
      </c>
      <c r="D2299" s="1" t="s">
        <v>20</v>
      </c>
      <c r="E2299" s="1" t="s">
        <v>105</v>
      </c>
      <c r="F2299" s="6">
        <v>0</v>
      </c>
    </row>
    <row r="2300" spans="1:6" x14ac:dyDescent="0.15">
      <c r="A2300" t="str">
        <f t="shared" si="35"/>
        <v>GAS-GD-EAST=TRANSPORT P&amp;L</v>
      </c>
      <c r="B2300" s="1" t="s">
        <v>118</v>
      </c>
      <c r="C2300" s="1" t="s">
        <v>19</v>
      </c>
      <c r="D2300" s="1" t="s">
        <v>20</v>
      </c>
      <c r="E2300" s="1" t="s">
        <v>105</v>
      </c>
      <c r="F2300" s="6">
        <v>0</v>
      </c>
    </row>
    <row r="2301" spans="1:6" x14ac:dyDescent="0.15">
      <c r="A2301" t="str">
        <f t="shared" si="35"/>
        <v>GAS-GD-HUB=TRANSPORT P&amp;L</v>
      </c>
      <c r="B2301" s="1" t="s">
        <v>119</v>
      </c>
      <c r="C2301" s="1" t="s">
        <v>19</v>
      </c>
      <c r="D2301" s="1" t="s">
        <v>20</v>
      </c>
      <c r="E2301" s="1" t="s">
        <v>105</v>
      </c>
      <c r="F2301" s="6">
        <v>0</v>
      </c>
    </row>
    <row r="2302" spans="1:6" x14ac:dyDescent="0.15">
      <c r="A2302" t="str">
        <f t="shared" si="35"/>
        <v>GAS-GD-TEXAS=TRANSPORT P&amp;L</v>
      </c>
      <c r="B2302" s="1" t="s">
        <v>120</v>
      </c>
      <c r="C2302" s="1" t="s">
        <v>19</v>
      </c>
      <c r="D2302" s="1" t="s">
        <v>20</v>
      </c>
      <c r="E2302" s="1" t="s">
        <v>105</v>
      </c>
      <c r="F2302" s="6">
        <v>0</v>
      </c>
    </row>
    <row r="2303" spans="1:6" x14ac:dyDescent="0.15">
      <c r="A2303" t="str">
        <f t="shared" si="35"/>
        <v>GAS-GD-WEST=TRANSPORT P&amp;L</v>
      </c>
      <c r="B2303" s="1" t="s">
        <v>121</v>
      </c>
      <c r="C2303" s="1" t="s">
        <v>19</v>
      </c>
      <c r="D2303" s="1" t="s">
        <v>20</v>
      </c>
      <c r="E2303" s="1" t="s">
        <v>105</v>
      </c>
      <c r="F2303" s="6">
        <v>-1269525.32</v>
      </c>
    </row>
    <row r="2304" spans="1:6" x14ac:dyDescent="0.15">
      <c r="A2304" t="str">
        <f t="shared" si="35"/>
        <v>GAS-IM-CANADA=TRANSPORT P&amp;L</v>
      </c>
      <c r="B2304" s="1" t="s">
        <v>122</v>
      </c>
      <c r="C2304" s="1" t="s">
        <v>19</v>
      </c>
      <c r="D2304" s="1" t="s">
        <v>20</v>
      </c>
      <c r="E2304" s="1" t="s">
        <v>105</v>
      </c>
      <c r="F2304" s="6">
        <v>0</v>
      </c>
    </row>
    <row r="2305" spans="1:6" x14ac:dyDescent="0.15">
      <c r="A2305" t="str">
        <f t="shared" si="35"/>
        <v>GAS-IM-CENT=TRANSPORT P&amp;L</v>
      </c>
      <c r="B2305" s="1" t="s">
        <v>123</v>
      </c>
      <c r="C2305" s="1" t="s">
        <v>19</v>
      </c>
      <c r="D2305" s="1" t="s">
        <v>20</v>
      </c>
      <c r="E2305" s="1" t="s">
        <v>105</v>
      </c>
      <c r="F2305" s="6">
        <v>1205095.22</v>
      </c>
    </row>
    <row r="2306" spans="1:6" x14ac:dyDescent="0.15">
      <c r="A2306" t="str">
        <f t="shared" si="35"/>
        <v>GAS-IM-CHICAGO=TRANSPORT P&amp;L</v>
      </c>
      <c r="B2306" s="1" t="s">
        <v>124</v>
      </c>
      <c r="C2306" s="1" t="s">
        <v>19</v>
      </c>
      <c r="D2306" s="1" t="s">
        <v>20</v>
      </c>
      <c r="E2306" s="1" t="s">
        <v>105</v>
      </c>
      <c r="F2306" s="6">
        <v>0</v>
      </c>
    </row>
    <row r="2307" spans="1:6" x14ac:dyDescent="0.15">
      <c r="A2307" t="str">
        <f t="shared" ref="A2307:A2370" si="36">B2307&amp;"="&amp;E2307</f>
        <v>GAS-IM-DENVER=TRANSPORT P&amp;L</v>
      </c>
      <c r="B2307" s="1" t="s">
        <v>125</v>
      </c>
      <c r="C2307" s="1" t="s">
        <v>19</v>
      </c>
      <c r="D2307" s="1" t="s">
        <v>20</v>
      </c>
      <c r="E2307" s="1" t="s">
        <v>105</v>
      </c>
      <c r="F2307" s="6">
        <v>-121662</v>
      </c>
    </row>
    <row r="2308" spans="1:6" x14ac:dyDescent="0.15">
      <c r="A2308" t="str">
        <f t="shared" si="36"/>
        <v>GAS-IM-EAST=TRANSPORT P&amp;L</v>
      </c>
      <c r="B2308" s="1" t="s">
        <v>126</v>
      </c>
      <c r="C2308" s="1" t="s">
        <v>19</v>
      </c>
      <c r="D2308" s="1" t="s">
        <v>20</v>
      </c>
      <c r="E2308" s="1" t="s">
        <v>105</v>
      </c>
      <c r="F2308" s="6">
        <v>-862302.08</v>
      </c>
    </row>
    <row r="2309" spans="1:6" x14ac:dyDescent="0.15">
      <c r="A2309" t="str">
        <f t="shared" si="36"/>
        <v>GAS-IM-TEXAS=TRANSPORT P&amp;L</v>
      </c>
      <c r="B2309" s="1" t="s">
        <v>127</v>
      </c>
      <c r="C2309" s="1" t="s">
        <v>19</v>
      </c>
      <c r="D2309" s="1" t="s">
        <v>20</v>
      </c>
      <c r="E2309" s="1" t="s">
        <v>105</v>
      </c>
      <c r="F2309" s="6">
        <v>-755705.62</v>
      </c>
    </row>
    <row r="2310" spans="1:6" x14ac:dyDescent="0.15">
      <c r="A2310" t="str">
        <f t="shared" si="36"/>
        <v>GAS-IM-WEST=TRANSPORT P&amp;L</v>
      </c>
      <c r="B2310" s="1" t="s">
        <v>128</v>
      </c>
      <c r="C2310" s="1" t="s">
        <v>19</v>
      </c>
      <c r="D2310" s="1" t="s">
        <v>20</v>
      </c>
      <c r="E2310" s="1" t="s">
        <v>105</v>
      </c>
      <c r="F2310" s="6">
        <v>-13865.127399999001</v>
      </c>
    </row>
    <row r="2311" spans="1:6" x14ac:dyDescent="0.15">
      <c r="A2311" t="str">
        <f t="shared" si="36"/>
        <v>GAS-MANAGEMENT=TRANSPORT P&amp;L</v>
      </c>
      <c r="B2311" s="1" t="s">
        <v>129</v>
      </c>
      <c r="C2311" s="1" t="s">
        <v>19</v>
      </c>
      <c r="D2311" s="1" t="s">
        <v>20</v>
      </c>
      <c r="E2311" s="1" t="s">
        <v>105</v>
      </c>
      <c r="F2311" s="6">
        <v>0</v>
      </c>
    </row>
    <row r="2312" spans="1:6" x14ac:dyDescent="0.15">
      <c r="A2312" t="str">
        <f t="shared" si="36"/>
        <v>GAS-NYMEX=TRANSPORT P&amp;L</v>
      </c>
      <c r="B2312" s="1" t="s">
        <v>130</v>
      </c>
      <c r="C2312" s="1" t="s">
        <v>19</v>
      </c>
      <c r="D2312" s="1" t="s">
        <v>20</v>
      </c>
      <c r="E2312" s="1" t="s">
        <v>105</v>
      </c>
      <c r="F2312" s="6">
        <v>0</v>
      </c>
    </row>
    <row r="2313" spans="1:6" x14ac:dyDescent="0.15">
      <c r="A2313" t="str">
        <f t="shared" si="36"/>
        <v>GAS-PIPE-OPTIONS=TRANSPORT P&amp;L</v>
      </c>
      <c r="B2313" s="1" t="s">
        <v>131</v>
      </c>
      <c r="C2313" s="1" t="s">
        <v>19</v>
      </c>
      <c r="D2313" s="1" t="s">
        <v>20</v>
      </c>
      <c r="E2313" s="1" t="s">
        <v>105</v>
      </c>
      <c r="F2313" s="6">
        <v>0</v>
      </c>
    </row>
    <row r="2314" spans="1:6" x14ac:dyDescent="0.15">
      <c r="A2314" t="str">
        <f t="shared" si="36"/>
        <v>GAS-STORAGE=TRANSPORT P&amp;L</v>
      </c>
      <c r="B2314" s="1" t="s">
        <v>132</v>
      </c>
      <c r="C2314" s="1" t="s">
        <v>19</v>
      </c>
      <c r="D2314" s="1" t="s">
        <v>20</v>
      </c>
      <c r="E2314" s="1" t="s">
        <v>105</v>
      </c>
      <c r="F2314" s="6">
        <v>0</v>
      </c>
    </row>
    <row r="2315" spans="1:6" x14ac:dyDescent="0.15">
      <c r="A2315" t="str">
        <f t="shared" si="36"/>
        <v>GAS-TRANSPORT-EAST=TRANSPORT P&amp;L</v>
      </c>
      <c r="B2315" s="1" t="s">
        <v>133</v>
      </c>
      <c r="C2315" s="1" t="s">
        <v>19</v>
      </c>
      <c r="D2315" s="1" t="s">
        <v>20</v>
      </c>
      <c r="E2315" s="1" t="s">
        <v>105</v>
      </c>
      <c r="F2315" s="6">
        <v>0</v>
      </c>
    </row>
    <row r="2316" spans="1:6" x14ac:dyDescent="0.15">
      <c r="A2316" t="str">
        <f t="shared" si="36"/>
        <v>WEST-MGMT=TRANSPORT P&amp;L</v>
      </c>
      <c r="B2316" s="1" t="s">
        <v>247</v>
      </c>
      <c r="C2316" s="1" t="s">
        <v>19</v>
      </c>
      <c r="D2316" s="1" t="s">
        <v>20</v>
      </c>
      <c r="E2316" s="1" t="s">
        <v>105</v>
      </c>
      <c r="F2316" s="6">
        <v>0</v>
      </c>
    </row>
    <row r="2317" spans="1:6" x14ac:dyDescent="0.15">
      <c r="A2317" t="str">
        <f t="shared" si="36"/>
        <v>GAS-CONSOL-ALL=TRANSPORT P&amp;L</v>
      </c>
      <c r="B2317" s="1" t="s">
        <v>93</v>
      </c>
      <c r="C2317" s="1" t="s">
        <v>19</v>
      </c>
      <c r="D2317" s="1" t="s">
        <v>20</v>
      </c>
      <c r="E2317" s="1" t="s">
        <v>105</v>
      </c>
      <c r="F2317" s="6">
        <v>-1817964.9273999999</v>
      </c>
    </row>
    <row r="2318" spans="1:6" x14ac:dyDescent="0.15">
      <c r="A2318" t="str">
        <f t="shared" si="36"/>
        <v>GAS-CONSOL-CAN=TRANSPORT P&amp;L</v>
      </c>
      <c r="B2318" s="1" t="s">
        <v>94</v>
      </c>
      <c r="C2318" s="1" t="s">
        <v>19</v>
      </c>
      <c r="D2318" s="1" t="s">
        <v>20</v>
      </c>
      <c r="E2318" s="1" t="s">
        <v>105</v>
      </c>
      <c r="F2318" s="6">
        <v>0</v>
      </c>
    </row>
    <row r="2319" spans="1:6" x14ac:dyDescent="0.15">
      <c r="A2319" t="str">
        <f t="shared" si="36"/>
        <v>GAS-CONSOL-US=TRANSPORT P&amp;L</v>
      </c>
      <c r="B2319" s="1" t="s">
        <v>95</v>
      </c>
      <c r="C2319" s="1" t="s">
        <v>19</v>
      </c>
      <c r="D2319" s="1" t="s">
        <v>20</v>
      </c>
      <c r="E2319" s="1" t="s">
        <v>105</v>
      </c>
      <c r="F2319" s="6">
        <v>-1817964.9273999999</v>
      </c>
    </row>
    <row r="2320" spans="1:6" x14ac:dyDescent="0.15">
      <c r="A2320" t="str">
        <f t="shared" si="36"/>
        <v>AUSTRALIA=VAR</v>
      </c>
      <c r="B2320" s="1" t="s">
        <v>41</v>
      </c>
      <c r="C2320" s="1" t="s">
        <v>39</v>
      </c>
      <c r="D2320" s="1" t="s">
        <v>20</v>
      </c>
      <c r="E2320" s="1" t="s">
        <v>46</v>
      </c>
      <c r="F2320" s="6">
        <v>-10791933</v>
      </c>
    </row>
    <row r="2321" spans="1:6" x14ac:dyDescent="0.15">
      <c r="A2321" t="str">
        <f t="shared" si="36"/>
        <v>BROADBAND=VAR</v>
      </c>
      <c r="B2321" s="1" t="s">
        <v>49</v>
      </c>
      <c r="C2321" s="1" t="s">
        <v>39</v>
      </c>
      <c r="D2321" s="1" t="s">
        <v>20</v>
      </c>
      <c r="E2321" s="1" t="s">
        <v>46</v>
      </c>
      <c r="F2321" s="6">
        <v>-442442.55</v>
      </c>
    </row>
    <row r="2322" spans="1:6" x14ac:dyDescent="0.15">
      <c r="A2322" t="str">
        <f t="shared" si="36"/>
        <v>CAPITAL-PORTFOLIO-ESB=VAR</v>
      </c>
      <c r="B2322" s="1" t="s">
        <v>51</v>
      </c>
      <c r="C2322" s="1" t="s">
        <v>39</v>
      </c>
      <c r="D2322" s="1" t="s">
        <v>20</v>
      </c>
      <c r="E2322" s="1" t="s">
        <v>46</v>
      </c>
      <c r="F2322" s="6">
        <v>0</v>
      </c>
    </row>
    <row r="2323" spans="1:6" x14ac:dyDescent="0.15">
      <c r="A2323" t="str">
        <f t="shared" si="36"/>
        <v>COAL=VAR</v>
      </c>
      <c r="B2323" s="1" t="s">
        <v>53</v>
      </c>
      <c r="C2323" s="1" t="s">
        <v>39</v>
      </c>
      <c r="D2323" s="1" t="s">
        <v>20</v>
      </c>
      <c r="E2323" s="1" t="s">
        <v>46</v>
      </c>
      <c r="F2323" s="6">
        <v>-30180806.789999999</v>
      </c>
    </row>
    <row r="2324" spans="1:6" x14ac:dyDescent="0.15">
      <c r="A2324" t="str">
        <f t="shared" si="36"/>
        <v>CROSS COMM=VAR</v>
      </c>
      <c r="B2324" s="1" t="s">
        <v>55</v>
      </c>
      <c r="C2324" s="1" t="s">
        <v>39</v>
      </c>
      <c r="D2324" s="1" t="s">
        <v>20</v>
      </c>
      <c r="E2324" s="1" t="s">
        <v>46</v>
      </c>
      <c r="F2324" s="6">
        <v>-63360782.32</v>
      </c>
    </row>
    <row r="2325" spans="1:6" x14ac:dyDescent="0.15">
      <c r="A2325" t="str">
        <f t="shared" si="36"/>
        <v>DEBTTRADING=VAR</v>
      </c>
      <c r="B2325" s="1" t="s">
        <v>59</v>
      </c>
      <c r="C2325" s="1" t="s">
        <v>39</v>
      </c>
      <c r="D2325" s="1" t="s">
        <v>20</v>
      </c>
      <c r="E2325" s="1" t="s">
        <v>46</v>
      </c>
      <c r="F2325" s="6">
        <v>13556943.4</v>
      </c>
    </row>
    <row r="2326" spans="1:6" x14ac:dyDescent="0.15">
      <c r="A2326" t="str">
        <f t="shared" si="36"/>
        <v>EBS-ADVERTISING=VAR</v>
      </c>
      <c r="B2326" s="1" t="s">
        <v>60</v>
      </c>
      <c r="C2326" s="1" t="s">
        <v>39</v>
      </c>
      <c r="D2326" s="1" t="s">
        <v>20</v>
      </c>
      <c r="E2326" s="1" t="s">
        <v>46</v>
      </c>
      <c r="F2326" s="6">
        <v>0</v>
      </c>
    </row>
    <row r="2327" spans="1:6" x14ac:dyDescent="0.15">
      <c r="A2327" t="str">
        <f t="shared" si="36"/>
        <v>ECT=VAR</v>
      </c>
      <c r="B2327" s="1" t="s">
        <v>61</v>
      </c>
      <c r="C2327" s="1" t="s">
        <v>39</v>
      </c>
      <c r="D2327" s="1" t="s">
        <v>20</v>
      </c>
      <c r="E2327" s="1" t="s">
        <v>46</v>
      </c>
      <c r="F2327" s="6">
        <v>-1082180783.5699999</v>
      </c>
    </row>
    <row r="2328" spans="1:6" x14ac:dyDescent="0.15">
      <c r="A2328" t="str">
        <f t="shared" si="36"/>
        <v>EES=VAR</v>
      </c>
      <c r="B2328" s="1" t="s">
        <v>62</v>
      </c>
      <c r="C2328" s="1" t="s">
        <v>39</v>
      </c>
      <c r="D2328" s="1" t="s">
        <v>20</v>
      </c>
      <c r="E2328" s="1" t="s">
        <v>46</v>
      </c>
      <c r="F2328" s="6">
        <v>-19190037.32</v>
      </c>
    </row>
    <row r="2329" spans="1:6" x14ac:dyDescent="0.15">
      <c r="A2329" t="str">
        <f t="shared" si="36"/>
        <v>EES GAS=VAR</v>
      </c>
      <c r="B2329" s="1" t="s">
        <v>63</v>
      </c>
      <c r="C2329" s="1" t="s">
        <v>39</v>
      </c>
      <c r="D2329" s="1" t="s">
        <v>20</v>
      </c>
      <c r="E2329" s="1" t="s">
        <v>46</v>
      </c>
      <c r="F2329" s="6">
        <v>-23918157.859999999</v>
      </c>
    </row>
    <row r="2330" spans="1:6" x14ac:dyDescent="0.15">
      <c r="A2330" t="str">
        <f t="shared" si="36"/>
        <v>EES PWR=VAR</v>
      </c>
      <c r="B2330" s="1" t="s">
        <v>64</v>
      </c>
      <c r="C2330" s="1" t="s">
        <v>39</v>
      </c>
      <c r="D2330" s="1" t="s">
        <v>20</v>
      </c>
      <c r="E2330" s="1" t="s">
        <v>46</v>
      </c>
      <c r="F2330" s="6">
        <v>-68661604.540000007</v>
      </c>
    </row>
    <row r="2331" spans="1:6" x14ac:dyDescent="0.15">
      <c r="A2331" t="str">
        <f t="shared" si="36"/>
        <v>EES PWR EAST=VAR</v>
      </c>
      <c r="B2331" s="1" t="s">
        <v>65</v>
      </c>
      <c r="C2331" s="1" t="s">
        <v>39</v>
      </c>
      <c r="D2331" s="1" t="s">
        <v>20</v>
      </c>
      <c r="E2331" s="1" t="s">
        <v>46</v>
      </c>
      <c r="F2331" s="6">
        <v>-58243985.359999999</v>
      </c>
    </row>
    <row r="2332" spans="1:6" x14ac:dyDescent="0.15">
      <c r="A2332" t="str">
        <f t="shared" si="36"/>
        <v>EES PWR WEST=VAR</v>
      </c>
      <c r="B2332" s="1" t="s">
        <v>66</v>
      </c>
      <c r="C2332" s="1" t="s">
        <v>39</v>
      </c>
      <c r="D2332" s="1" t="s">
        <v>20</v>
      </c>
      <c r="E2332" s="1" t="s">
        <v>46</v>
      </c>
      <c r="F2332" s="6">
        <v>0</v>
      </c>
    </row>
    <row r="2333" spans="1:6" x14ac:dyDescent="0.15">
      <c r="A2333" t="str">
        <f t="shared" si="36"/>
        <v>EMISSIONS=VAR</v>
      </c>
      <c r="B2333" s="1" t="s">
        <v>67</v>
      </c>
      <c r="C2333" s="1" t="s">
        <v>39</v>
      </c>
      <c r="D2333" s="1" t="s">
        <v>20</v>
      </c>
      <c r="E2333" s="1" t="s">
        <v>46</v>
      </c>
      <c r="F2333" s="6">
        <v>-11489191.74</v>
      </c>
    </row>
    <row r="2334" spans="1:6" x14ac:dyDescent="0.15">
      <c r="A2334" t="str">
        <f t="shared" si="36"/>
        <v>EQUITYTRADING=VAR</v>
      </c>
      <c r="B2334" s="1" t="s">
        <v>73</v>
      </c>
      <c r="C2334" s="1" t="s">
        <v>39</v>
      </c>
      <c r="D2334" s="1" t="s">
        <v>20</v>
      </c>
      <c r="E2334" s="1" t="s">
        <v>46</v>
      </c>
      <c r="F2334" s="6">
        <v>29146325</v>
      </c>
    </row>
    <row r="2335" spans="1:6" x14ac:dyDescent="0.15">
      <c r="A2335" t="str">
        <f t="shared" si="36"/>
        <v>ESA-SOCONE GAS=VAR</v>
      </c>
      <c r="B2335" s="1" t="s">
        <v>75</v>
      </c>
      <c r="C2335" s="1" t="s">
        <v>39</v>
      </c>
      <c r="D2335" s="1" t="s">
        <v>20</v>
      </c>
      <c r="E2335" s="1" t="s">
        <v>46</v>
      </c>
      <c r="F2335" s="6">
        <v>-1375167.05</v>
      </c>
    </row>
    <row r="2336" spans="1:6" x14ac:dyDescent="0.15">
      <c r="A2336" t="str">
        <f t="shared" si="36"/>
        <v>EUR-ENRONMETALS=VAR</v>
      </c>
      <c r="B2336" s="1" t="s">
        <v>78</v>
      </c>
      <c r="C2336" s="1" t="s">
        <v>19</v>
      </c>
      <c r="D2336" s="1" t="s">
        <v>20</v>
      </c>
      <c r="E2336" s="1" t="s">
        <v>46</v>
      </c>
      <c r="F2336" s="6">
        <v>-5753000</v>
      </c>
    </row>
    <row r="2337" spans="1:6" x14ac:dyDescent="0.15">
      <c r="A2337" t="str">
        <f t="shared" si="36"/>
        <v>EUR-ENRONMETALS=VAR</v>
      </c>
      <c r="B2337" s="1" t="s">
        <v>78</v>
      </c>
      <c r="C2337" s="1" t="s">
        <v>39</v>
      </c>
      <c r="D2337" s="1" t="s">
        <v>20</v>
      </c>
      <c r="E2337" s="1" t="s">
        <v>46</v>
      </c>
      <c r="F2337" s="6">
        <v>-115107866.5</v>
      </c>
    </row>
    <row r="2338" spans="1:6" x14ac:dyDescent="0.15">
      <c r="A2338" t="str">
        <f t="shared" si="36"/>
        <v>EUROPEAN TRADING =VAR</v>
      </c>
      <c r="B2338" s="1" t="s">
        <v>82</v>
      </c>
      <c r="C2338" s="1" t="s">
        <v>39</v>
      </c>
      <c r="D2338" s="1" t="s">
        <v>20</v>
      </c>
      <c r="E2338" s="1" t="s">
        <v>46</v>
      </c>
      <c r="F2338" s="6">
        <v>-302923909.27999997</v>
      </c>
    </row>
    <row r="2339" spans="1:6" x14ac:dyDescent="0.15">
      <c r="A2339" t="str">
        <f t="shared" si="36"/>
        <v>EUROTRAD-CONT POWER=VAR</v>
      </c>
      <c r="B2339" s="1" t="s">
        <v>83</v>
      </c>
      <c r="C2339" s="1" t="s">
        <v>39</v>
      </c>
      <c r="D2339" s="1" t="s">
        <v>20</v>
      </c>
      <c r="E2339" s="1" t="s">
        <v>46</v>
      </c>
      <c r="F2339" s="6">
        <v>-28727012.84</v>
      </c>
    </row>
    <row r="2340" spans="1:6" x14ac:dyDescent="0.15">
      <c r="A2340" t="str">
        <f t="shared" si="36"/>
        <v>EUROTRAD-ENRON CREDIT=VAR</v>
      </c>
      <c r="B2340" s="1" t="s">
        <v>84</v>
      </c>
      <c r="C2340" s="1" t="s">
        <v>19</v>
      </c>
      <c r="D2340" s="1" t="s">
        <v>20</v>
      </c>
      <c r="E2340" s="1" t="s">
        <v>46</v>
      </c>
      <c r="F2340" s="6">
        <v>-142.99</v>
      </c>
    </row>
    <row r="2341" spans="1:6" x14ac:dyDescent="0.15">
      <c r="A2341" t="str">
        <f t="shared" si="36"/>
        <v>EUROTRAD-ENRON CREDIT=VAR</v>
      </c>
      <c r="B2341" s="1" t="s">
        <v>84</v>
      </c>
      <c r="C2341" s="1" t="s">
        <v>39</v>
      </c>
      <c r="D2341" s="1" t="s">
        <v>20</v>
      </c>
      <c r="E2341" s="1" t="s">
        <v>46</v>
      </c>
      <c r="F2341" s="6">
        <v>-2376.8200000000002</v>
      </c>
    </row>
    <row r="2342" spans="1:6" x14ac:dyDescent="0.15">
      <c r="A2342" t="str">
        <f t="shared" si="36"/>
        <v>EUROTRAD-NOR POWER=VAR</v>
      </c>
      <c r="B2342" s="1" t="s">
        <v>85</v>
      </c>
      <c r="C2342" s="1" t="s">
        <v>39</v>
      </c>
      <c r="D2342" s="1" t="s">
        <v>20</v>
      </c>
      <c r="E2342" s="1" t="s">
        <v>46</v>
      </c>
      <c r="F2342" s="6">
        <v>-28530259.289999999</v>
      </c>
    </row>
    <row r="2343" spans="1:6" x14ac:dyDescent="0.15">
      <c r="A2343" t="str">
        <f t="shared" si="36"/>
        <v>EUROTRAD-UK GAS=VAR</v>
      </c>
      <c r="B2343" s="1" t="s">
        <v>87</v>
      </c>
      <c r="C2343" s="1" t="s">
        <v>39</v>
      </c>
      <c r="D2343" s="1" t="s">
        <v>20</v>
      </c>
      <c r="E2343" s="1" t="s">
        <v>46</v>
      </c>
      <c r="F2343" s="6">
        <v>-106072428.12</v>
      </c>
    </row>
    <row r="2344" spans="1:6" x14ac:dyDescent="0.15">
      <c r="A2344" t="str">
        <f t="shared" si="36"/>
        <v>EUROTRAD-UK POWER=VAR</v>
      </c>
      <c r="B2344" s="1" t="s">
        <v>88</v>
      </c>
      <c r="C2344" s="1" t="s">
        <v>39</v>
      </c>
      <c r="D2344" s="1" t="s">
        <v>20</v>
      </c>
      <c r="E2344" s="1" t="s">
        <v>46</v>
      </c>
      <c r="F2344" s="6">
        <v>-275856590.97000003</v>
      </c>
    </row>
    <row r="2345" spans="1:6" x14ac:dyDescent="0.15">
      <c r="A2345" t="str">
        <f t="shared" si="36"/>
        <v>GAS-CONSOL-ALL=VAR</v>
      </c>
      <c r="B2345" s="1" t="s">
        <v>93</v>
      </c>
      <c r="C2345" s="1" t="s">
        <v>39</v>
      </c>
      <c r="D2345" s="1" t="s">
        <v>20</v>
      </c>
      <c r="E2345" s="1" t="s">
        <v>46</v>
      </c>
      <c r="F2345" s="6">
        <v>-799443848.29999995</v>
      </c>
    </row>
    <row r="2346" spans="1:6" x14ac:dyDescent="0.15">
      <c r="A2346" t="str">
        <f t="shared" si="36"/>
        <v>GAS-CONSOL-CAN=VAR</v>
      </c>
      <c r="B2346" s="1" t="s">
        <v>94</v>
      </c>
      <c r="C2346" s="1" t="s">
        <v>39</v>
      </c>
      <c r="D2346" s="1" t="s">
        <v>20</v>
      </c>
      <c r="E2346" s="1" t="s">
        <v>46</v>
      </c>
      <c r="F2346" s="6">
        <v>-179474629.65000001</v>
      </c>
    </row>
    <row r="2347" spans="1:6" x14ac:dyDescent="0.15">
      <c r="A2347" t="str">
        <f t="shared" si="36"/>
        <v>GAS-CONSOL-US=VAR</v>
      </c>
      <c r="B2347" s="1" t="s">
        <v>95</v>
      </c>
      <c r="C2347" s="1" t="s">
        <v>39</v>
      </c>
      <c r="D2347" s="1" t="s">
        <v>20</v>
      </c>
      <c r="E2347" s="1" t="s">
        <v>46</v>
      </c>
      <c r="F2347" s="6">
        <v>-928098613.46000004</v>
      </c>
    </row>
    <row r="2348" spans="1:6" x14ac:dyDescent="0.15">
      <c r="A2348" t="str">
        <f t="shared" si="36"/>
        <v>GLOBAL PRODUCTS=VAR</v>
      </c>
      <c r="B2348" s="1" t="s">
        <v>142</v>
      </c>
      <c r="C2348" s="1" t="s">
        <v>39</v>
      </c>
      <c r="D2348" s="1" t="s">
        <v>20</v>
      </c>
      <c r="E2348" s="1" t="s">
        <v>46</v>
      </c>
      <c r="F2348" s="6">
        <v>-142783257.02000001</v>
      </c>
    </row>
    <row r="2349" spans="1:6" x14ac:dyDescent="0.15">
      <c r="A2349" t="str">
        <f t="shared" si="36"/>
        <v>GRAINS=VAR</v>
      </c>
      <c r="B2349" s="1" t="s">
        <v>150</v>
      </c>
      <c r="C2349" s="1" t="s">
        <v>39</v>
      </c>
      <c r="D2349" s="1" t="s">
        <v>20</v>
      </c>
      <c r="E2349" s="1" t="s">
        <v>46</v>
      </c>
      <c r="F2349" s="6">
        <v>-229650.73</v>
      </c>
    </row>
    <row r="2350" spans="1:6" x14ac:dyDescent="0.15">
      <c r="A2350" t="str">
        <f t="shared" si="36"/>
        <v>LUMBER=VAR</v>
      </c>
      <c r="B2350" s="1" t="s">
        <v>152</v>
      </c>
      <c r="C2350" s="1" t="s">
        <v>39</v>
      </c>
      <c r="D2350" s="1" t="s">
        <v>20</v>
      </c>
      <c r="E2350" s="1" t="s">
        <v>46</v>
      </c>
      <c r="F2350" s="6">
        <v>-286735.96999999997</v>
      </c>
    </row>
    <row r="2351" spans="1:6" x14ac:dyDescent="0.15">
      <c r="A2351" t="str">
        <f t="shared" si="36"/>
        <v>MEATS=VAR</v>
      </c>
      <c r="B2351" s="1" t="s">
        <v>153</v>
      </c>
      <c r="C2351" s="1" t="s">
        <v>39</v>
      </c>
      <c r="D2351" s="1" t="s">
        <v>20</v>
      </c>
      <c r="E2351" s="1" t="s">
        <v>46</v>
      </c>
      <c r="F2351" s="6">
        <v>-51994.45</v>
      </c>
    </row>
    <row r="2352" spans="1:6" x14ac:dyDescent="0.15">
      <c r="A2352" t="str">
        <f t="shared" si="36"/>
        <v>MP-ENA=VAR</v>
      </c>
      <c r="B2352" s="1" t="s">
        <v>179</v>
      </c>
      <c r="C2352" s="1" t="s">
        <v>39</v>
      </c>
      <c r="D2352" s="1" t="s">
        <v>20</v>
      </c>
      <c r="E2352" s="1" t="s">
        <v>46</v>
      </c>
      <c r="F2352" s="6">
        <v>368582296.29000002</v>
      </c>
    </row>
    <row r="2353" spans="1:6" x14ac:dyDescent="0.15">
      <c r="A2353" t="str">
        <f t="shared" si="36"/>
        <v>MP-ENRONCORP=VAR</v>
      </c>
      <c r="B2353" s="1" t="s">
        <v>198</v>
      </c>
      <c r="C2353" s="1" t="s">
        <v>39</v>
      </c>
      <c r="D2353" s="1" t="s">
        <v>20</v>
      </c>
      <c r="E2353" s="1" t="s">
        <v>46</v>
      </c>
      <c r="F2353" s="6">
        <v>58915291.299999997</v>
      </c>
    </row>
    <row r="2354" spans="1:6" x14ac:dyDescent="0.15">
      <c r="A2354" t="str">
        <f t="shared" si="36"/>
        <v>PAPER=VAR</v>
      </c>
      <c r="B2354" s="1" t="s">
        <v>231</v>
      </c>
      <c r="C2354" s="1" t="s">
        <v>39</v>
      </c>
      <c r="D2354" s="1" t="s">
        <v>20</v>
      </c>
      <c r="E2354" s="1" t="s">
        <v>46</v>
      </c>
      <c r="F2354" s="6">
        <v>-15262047.66</v>
      </c>
    </row>
    <row r="2355" spans="1:6" x14ac:dyDescent="0.15">
      <c r="A2355" t="str">
        <f t="shared" si="36"/>
        <v>POWER=VAR</v>
      </c>
      <c r="B2355" s="1" t="s">
        <v>232</v>
      </c>
      <c r="C2355" s="1" t="s">
        <v>39</v>
      </c>
      <c r="D2355" s="1" t="s">
        <v>20</v>
      </c>
      <c r="E2355" s="1" t="s">
        <v>46</v>
      </c>
      <c r="F2355" s="6">
        <v>-390398397.73000002</v>
      </c>
    </row>
    <row r="2356" spans="1:6" x14ac:dyDescent="0.15">
      <c r="A2356" t="str">
        <f t="shared" si="36"/>
        <v>POWER EAST &amp; GENCO=VAR</v>
      </c>
      <c r="B2356" s="1" t="s">
        <v>233</v>
      </c>
      <c r="C2356" s="1" t="s">
        <v>39</v>
      </c>
      <c r="D2356" s="1" t="s">
        <v>20</v>
      </c>
      <c r="E2356" s="1" t="s">
        <v>46</v>
      </c>
      <c r="F2356" s="6">
        <v>-286819450.36000001</v>
      </c>
    </row>
    <row r="2357" spans="1:6" x14ac:dyDescent="0.15">
      <c r="A2357" t="str">
        <f t="shared" si="36"/>
        <v>POWER-WEST=VAR</v>
      </c>
      <c r="B2357" s="1" t="s">
        <v>237</v>
      </c>
      <c r="C2357" s="1" t="s">
        <v>39</v>
      </c>
      <c r="D2357" s="1" t="s">
        <v>20</v>
      </c>
      <c r="E2357" s="1" t="s">
        <v>46</v>
      </c>
      <c r="F2357" s="6">
        <v>-281976131.19999999</v>
      </c>
    </row>
    <row r="2358" spans="1:6" x14ac:dyDescent="0.15">
      <c r="A2358" t="str">
        <f t="shared" si="36"/>
        <v>SOFTCOMMODITIES=VAR</v>
      </c>
      <c r="B2358" s="1" t="s">
        <v>240</v>
      </c>
      <c r="C2358" s="1" t="s">
        <v>39</v>
      </c>
      <c r="D2358" s="1" t="s">
        <v>20</v>
      </c>
      <c r="E2358" s="1" t="s">
        <v>46</v>
      </c>
      <c r="F2358" s="6">
        <v>-2229980.81</v>
      </c>
    </row>
    <row r="2359" spans="1:6" x14ac:dyDescent="0.15">
      <c r="A2359" t="str">
        <f t="shared" si="36"/>
        <v>SOUTHERN CONE=VAR</v>
      </c>
      <c r="B2359" s="1" t="s">
        <v>241</v>
      </c>
      <c r="C2359" s="1" t="s">
        <v>39</v>
      </c>
      <c r="D2359" s="1" t="s">
        <v>20</v>
      </c>
      <c r="E2359" s="1" t="s">
        <v>46</v>
      </c>
      <c r="F2359" s="6">
        <v>-10728387.41</v>
      </c>
    </row>
    <row r="2360" spans="1:6" x14ac:dyDescent="0.15">
      <c r="A2360" t="str">
        <f t="shared" si="36"/>
        <v>SOUTHERN CONE GAS=VAR</v>
      </c>
      <c r="B2360" s="1" t="s">
        <v>242</v>
      </c>
      <c r="C2360" s="1" t="s">
        <v>39</v>
      </c>
      <c r="D2360" s="1" t="s">
        <v>20</v>
      </c>
      <c r="E2360" s="1" t="s">
        <v>46</v>
      </c>
      <c r="F2360" s="6">
        <v>-7885916.7999999998</v>
      </c>
    </row>
    <row r="2361" spans="1:6" x14ac:dyDescent="0.15">
      <c r="A2361" t="str">
        <f t="shared" si="36"/>
        <v>SOUTHERN CONE POWER=VAR</v>
      </c>
      <c r="B2361" s="1" t="s">
        <v>243</v>
      </c>
      <c r="C2361" s="1" t="s">
        <v>39</v>
      </c>
      <c r="D2361" s="1" t="s">
        <v>20</v>
      </c>
      <c r="E2361" s="1" t="s">
        <v>46</v>
      </c>
      <c r="F2361" s="6">
        <v>-6247214.3099999996</v>
      </c>
    </row>
    <row r="2362" spans="1:6" x14ac:dyDescent="0.15">
      <c r="A2362" t="str">
        <f t="shared" si="36"/>
        <v>WEATHER=VAR</v>
      </c>
      <c r="B2362" s="1" t="s">
        <v>246</v>
      </c>
      <c r="C2362" s="1" t="s">
        <v>39</v>
      </c>
      <c r="D2362" s="1" t="s">
        <v>20</v>
      </c>
      <c r="E2362" s="1" t="s">
        <v>46</v>
      </c>
      <c r="F2362" s="6">
        <v>-25063158.219999999</v>
      </c>
    </row>
    <row r="2363" spans="1:6" x14ac:dyDescent="0.15">
      <c r="A2363" t="str">
        <f t="shared" si="36"/>
        <v>EES=VAR</v>
      </c>
      <c r="B2363" s="1" t="s">
        <v>62</v>
      </c>
      <c r="C2363" s="1" t="s">
        <v>39</v>
      </c>
      <c r="D2363" s="1" t="s">
        <v>20</v>
      </c>
      <c r="E2363" s="1" t="s">
        <v>46</v>
      </c>
      <c r="F2363" s="6">
        <v>-82162143.219999999</v>
      </c>
    </row>
    <row r="2364" spans="1:6" x14ac:dyDescent="0.15">
      <c r="A2364" t="str">
        <f t="shared" si="36"/>
        <v>EES PWR=VAR</v>
      </c>
      <c r="B2364" s="1" t="s">
        <v>64</v>
      </c>
      <c r="C2364" s="1" t="s">
        <v>39</v>
      </c>
      <c r="D2364" s="1" t="s">
        <v>20</v>
      </c>
      <c r="E2364" s="1" t="s">
        <v>46</v>
      </c>
      <c r="F2364" s="6">
        <v>-58243985.359999999</v>
      </c>
    </row>
    <row r="2365" spans="1:6" x14ac:dyDescent="0.15">
      <c r="A2365" t="str">
        <f t="shared" si="36"/>
        <v>EUROPEAN TRADING=VAR</v>
      </c>
      <c r="B2365" s="1" t="s">
        <v>250</v>
      </c>
      <c r="C2365" s="1" t="s">
        <v>39</v>
      </c>
      <c r="D2365" s="1" t="s">
        <v>20</v>
      </c>
      <c r="E2365" s="1" t="s">
        <v>46</v>
      </c>
      <c r="F2365" s="6">
        <v>-439186291.22000003</v>
      </c>
    </row>
    <row r="2366" spans="1:6" x14ac:dyDescent="0.15">
      <c r="A2366" t="str">
        <f t="shared" si="36"/>
        <v>POWER=VAR</v>
      </c>
      <c r="B2366" s="1" t="s">
        <v>232</v>
      </c>
      <c r="C2366" s="1" t="s">
        <v>39</v>
      </c>
      <c r="D2366" s="1" t="s">
        <v>20</v>
      </c>
      <c r="E2366" s="1" t="s">
        <v>46</v>
      </c>
      <c r="F2366" s="6">
        <v>-281976131.19999999</v>
      </c>
    </row>
    <row r="2367" spans="1:6" x14ac:dyDescent="0.15">
      <c r="A2367" t="str">
        <f t="shared" si="36"/>
        <v>SOUTHERN CONE GAS=VAR</v>
      </c>
      <c r="B2367" s="1" t="s">
        <v>242</v>
      </c>
      <c r="C2367" s="1" t="s">
        <v>39</v>
      </c>
      <c r="D2367" s="1" t="s">
        <v>20</v>
      </c>
      <c r="E2367" s="1" t="s">
        <v>46</v>
      </c>
      <c r="F2367" s="6">
        <v>-1375167.05</v>
      </c>
    </row>
    <row r="2368" spans="1:6" x14ac:dyDescent="0.15">
      <c r="A2368" t="str">
        <f t="shared" si="36"/>
        <v>AUSTRALIA=VAR LIMIT</v>
      </c>
      <c r="B2368" s="1" t="s">
        <v>41</v>
      </c>
      <c r="C2368" s="1" t="s">
        <v>39</v>
      </c>
      <c r="D2368" s="1" t="s">
        <v>20</v>
      </c>
      <c r="E2368" s="1" t="s">
        <v>47</v>
      </c>
      <c r="F2368" s="6">
        <v>-60000000</v>
      </c>
    </row>
    <row r="2369" spans="1:6" x14ac:dyDescent="0.15">
      <c r="A2369" t="str">
        <f t="shared" si="36"/>
        <v>BROADBAND=VAR LIMIT</v>
      </c>
      <c r="B2369" s="1" t="s">
        <v>49</v>
      </c>
      <c r="C2369" s="1" t="s">
        <v>39</v>
      </c>
      <c r="D2369" s="1" t="s">
        <v>20</v>
      </c>
      <c r="E2369" s="1" t="s">
        <v>47</v>
      </c>
      <c r="F2369" s="6">
        <v>-40000000</v>
      </c>
    </row>
    <row r="2370" spans="1:6" x14ac:dyDescent="0.15">
      <c r="A2370" t="str">
        <f t="shared" si="36"/>
        <v>CAPITAL PORTFOLIO=VAR LIMIT</v>
      </c>
      <c r="B2370" s="1" t="s">
        <v>50</v>
      </c>
      <c r="C2370" s="1" t="s">
        <v>39</v>
      </c>
      <c r="D2370" s="1" t="s">
        <v>20</v>
      </c>
      <c r="E2370" s="1" t="s">
        <v>47</v>
      </c>
      <c r="F2370" s="6">
        <v>20000</v>
      </c>
    </row>
    <row r="2371" spans="1:6" x14ac:dyDescent="0.15">
      <c r="A2371" t="str">
        <f t="shared" ref="A2371:A2400" si="37">B2371&amp;"="&amp;E2371</f>
        <v>COAL=VAR LIMIT</v>
      </c>
      <c r="B2371" s="1" t="s">
        <v>53</v>
      </c>
      <c r="C2371" s="1" t="s">
        <v>39</v>
      </c>
      <c r="D2371" s="1" t="s">
        <v>20</v>
      </c>
      <c r="E2371" s="1" t="s">
        <v>47</v>
      </c>
      <c r="F2371" s="6">
        <v>-40000000</v>
      </c>
    </row>
    <row r="2372" spans="1:6" x14ac:dyDescent="0.15">
      <c r="A2372" t="str">
        <f t="shared" si="37"/>
        <v>CROSS COMM=VAR LIMIT</v>
      </c>
      <c r="B2372" s="1" t="s">
        <v>55</v>
      </c>
      <c r="C2372" s="1" t="s">
        <v>39</v>
      </c>
      <c r="D2372" s="1" t="s">
        <v>20</v>
      </c>
      <c r="E2372" s="1" t="s">
        <v>47</v>
      </c>
      <c r="F2372" s="6">
        <v>-100000000</v>
      </c>
    </row>
    <row r="2373" spans="1:6" x14ac:dyDescent="0.15">
      <c r="A2373" t="str">
        <f t="shared" si="37"/>
        <v>DEBTTRADING=VAR LIMIT</v>
      </c>
      <c r="B2373" s="1" t="s">
        <v>59</v>
      </c>
      <c r="C2373" s="1" t="s">
        <v>39</v>
      </c>
      <c r="D2373" s="1" t="s">
        <v>20</v>
      </c>
      <c r="E2373" s="1" t="s">
        <v>47</v>
      </c>
      <c r="F2373" s="6">
        <v>-40000000</v>
      </c>
    </row>
    <row r="2374" spans="1:6" x14ac:dyDescent="0.15">
      <c r="A2374" t="str">
        <f t="shared" si="37"/>
        <v>EBS-ADVERTISING=VAR LIMIT</v>
      </c>
      <c r="B2374" s="1" t="s">
        <v>60</v>
      </c>
      <c r="C2374" s="1" t="s">
        <v>39</v>
      </c>
      <c r="D2374" s="1" t="s">
        <v>20</v>
      </c>
      <c r="E2374" s="1" t="s">
        <v>47</v>
      </c>
      <c r="F2374" s="6">
        <v>-20000000</v>
      </c>
    </row>
    <row r="2375" spans="1:6" x14ac:dyDescent="0.15">
      <c r="A2375" t="str">
        <f t="shared" si="37"/>
        <v>EES=VAR LIMIT</v>
      </c>
      <c r="B2375" s="1" t="s">
        <v>62</v>
      </c>
      <c r="C2375" s="1" t="s">
        <v>39</v>
      </c>
      <c r="D2375" s="1" t="s">
        <v>20</v>
      </c>
      <c r="E2375" s="1" t="s">
        <v>47</v>
      </c>
      <c r="F2375" s="6">
        <v>-100000000</v>
      </c>
    </row>
    <row r="2376" spans="1:6" x14ac:dyDescent="0.15">
      <c r="A2376" t="str">
        <f t="shared" si="37"/>
        <v>EMISSIONS=VAR LIMIT</v>
      </c>
      <c r="B2376" s="1" t="s">
        <v>67</v>
      </c>
      <c r="C2376" s="1" t="s">
        <v>39</v>
      </c>
      <c r="D2376" s="1" t="s">
        <v>20</v>
      </c>
      <c r="E2376" s="1" t="s">
        <v>47</v>
      </c>
      <c r="F2376" s="6">
        <v>-60000000</v>
      </c>
    </row>
    <row r="2377" spans="1:6" x14ac:dyDescent="0.15">
      <c r="A2377" t="str">
        <f t="shared" si="37"/>
        <v>EQUITYTRADING=VAR LIMIT</v>
      </c>
      <c r="B2377" s="1" t="s">
        <v>73</v>
      </c>
      <c r="C2377" s="1" t="s">
        <v>39</v>
      </c>
      <c r="D2377" s="1" t="s">
        <v>20</v>
      </c>
      <c r="E2377" s="1" t="s">
        <v>47</v>
      </c>
      <c r="F2377" s="6">
        <v>-120000000</v>
      </c>
    </row>
    <row r="2378" spans="1:6" x14ac:dyDescent="0.15">
      <c r="A2378" t="str">
        <f t="shared" si="37"/>
        <v>EUR-ENRONMETALS=VAR LIMIT</v>
      </c>
      <c r="B2378" s="1" t="s">
        <v>78</v>
      </c>
      <c r="C2378" s="1" t="s">
        <v>39</v>
      </c>
      <c r="D2378" s="1" t="s">
        <v>20</v>
      </c>
      <c r="E2378" s="1" t="s">
        <v>47</v>
      </c>
      <c r="F2378" s="6">
        <v>-160000000</v>
      </c>
    </row>
    <row r="2379" spans="1:6" x14ac:dyDescent="0.15">
      <c r="A2379" t="str">
        <f t="shared" si="37"/>
        <v>EUROTRAD-CONT POWER=VAR LIMIT</v>
      </c>
      <c r="B2379" s="1" t="s">
        <v>83</v>
      </c>
      <c r="C2379" s="1" t="s">
        <v>39</v>
      </c>
      <c r="D2379" s="1" t="s">
        <v>20</v>
      </c>
      <c r="E2379" s="1" t="s">
        <v>47</v>
      </c>
      <c r="F2379" s="6">
        <v>-80000000</v>
      </c>
    </row>
    <row r="2380" spans="1:6" x14ac:dyDescent="0.15">
      <c r="A2380" t="str">
        <f t="shared" si="37"/>
        <v>EUROTRAD-ENRON CREDIT=VAR LIMIT</v>
      </c>
      <c r="B2380" s="1" t="s">
        <v>84</v>
      </c>
      <c r="C2380" s="1" t="s">
        <v>39</v>
      </c>
      <c r="D2380" s="1" t="s">
        <v>20</v>
      </c>
      <c r="E2380" s="1" t="s">
        <v>47</v>
      </c>
      <c r="F2380" s="6">
        <v>-20000000</v>
      </c>
    </row>
    <row r="2381" spans="1:6" x14ac:dyDescent="0.15">
      <c r="A2381" t="str">
        <f t="shared" si="37"/>
        <v>EUROTRAD-NOR POWER=VAR LIMIT</v>
      </c>
      <c r="B2381" s="1" t="s">
        <v>85</v>
      </c>
      <c r="C2381" s="1" t="s">
        <v>39</v>
      </c>
      <c r="D2381" s="1" t="s">
        <v>20</v>
      </c>
      <c r="E2381" s="1" t="s">
        <v>47</v>
      </c>
      <c r="F2381" s="6">
        <v>-100000000</v>
      </c>
    </row>
    <row r="2382" spans="1:6" x14ac:dyDescent="0.15">
      <c r="A2382" t="str">
        <f t="shared" si="37"/>
        <v>EUROTRAD-UK GAS=VAR LIMIT</v>
      </c>
      <c r="B2382" s="1" t="s">
        <v>87</v>
      </c>
      <c r="C2382" s="1" t="s">
        <v>39</v>
      </c>
      <c r="D2382" s="1" t="s">
        <v>20</v>
      </c>
      <c r="E2382" s="1" t="s">
        <v>47</v>
      </c>
      <c r="F2382" s="6">
        <v>-150000000</v>
      </c>
    </row>
    <row r="2383" spans="1:6" x14ac:dyDescent="0.15">
      <c r="A2383" t="str">
        <f t="shared" si="37"/>
        <v>EUROTRAD-UK POWER=VAR LIMIT</v>
      </c>
      <c r="B2383" s="1" t="s">
        <v>88</v>
      </c>
      <c r="C2383" s="1" t="s">
        <v>39</v>
      </c>
      <c r="D2383" s="1" t="s">
        <v>20</v>
      </c>
      <c r="E2383" s="1" t="s">
        <v>47</v>
      </c>
      <c r="F2383" s="6">
        <v>-333000000</v>
      </c>
    </row>
    <row r="2384" spans="1:6" x14ac:dyDescent="0.15">
      <c r="A2384" t="str">
        <f t="shared" si="37"/>
        <v>FX=VAR LIMIT</v>
      </c>
      <c r="B2384" s="1" t="s">
        <v>90</v>
      </c>
      <c r="C2384" s="1" t="s">
        <v>39</v>
      </c>
      <c r="D2384" s="1" t="s">
        <v>20</v>
      </c>
      <c r="E2384" s="1" t="s">
        <v>47</v>
      </c>
      <c r="F2384" s="6">
        <v>-54000000</v>
      </c>
    </row>
    <row r="2385" spans="1:6" x14ac:dyDescent="0.15">
      <c r="A2385" t="str">
        <f t="shared" si="37"/>
        <v>FX-IR TRADING=VAR LIMIT</v>
      </c>
      <c r="B2385" s="1" t="s">
        <v>91</v>
      </c>
      <c r="C2385" s="1" t="s">
        <v>39</v>
      </c>
      <c r="D2385" s="1" t="s">
        <v>20</v>
      </c>
      <c r="E2385" s="1" t="s">
        <v>47</v>
      </c>
      <c r="F2385" s="6">
        <v>-6000000</v>
      </c>
    </row>
    <row r="2386" spans="1:6" x14ac:dyDescent="0.15">
      <c r="A2386" t="str">
        <f t="shared" si="37"/>
        <v>FX/INT RATE TRADING=VAR LIMIT</v>
      </c>
      <c r="B2386" s="1" t="s">
        <v>92</v>
      </c>
      <c r="C2386" s="1" t="s">
        <v>39</v>
      </c>
      <c r="D2386" s="1" t="s">
        <v>20</v>
      </c>
      <c r="E2386" s="1" t="s">
        <v>47</v>
      </c>
      <c r="F2386" s="6">
        <v>-54000000</v>
      </c>
    </row>
    <row r="2387" spans="1:6" x14ac:dyDescent="0.15">
      <c r="A2387" t="str">
        <f t="shared" si="37"/>
        <v>GAS-CONSOL-ALL=VAR LIMIT</v>
      </c>
      <c r="B2387" s="1" t="s">
        <v>93</v>
      </c>
      <c r="C2387" s="1" t="s">
        <v>39</v>
      </c>
      <c r="D2387" s="1" t="s">
        <v>20</v>
      </c>
      <c r="E2387" s="1" t="s">
        <v>47</v>
      </c>
      <c r="F2387" s="6">
        <v>-900000000</v>
      </c>
    </row>
    <row r="2388" spans="1:6" x14ac:dyDescent="0.15">
      <c r="A2388" t="str">
        <f t="shared" si="37"/>
        <v>GLOBAL PRODUCTS=VAR LIMIT</v>
      </c>
      <c r="B2388" s="1" t="s">
        <v>142</v>
      </c>
      <c r="C2388" s="1" t="s">
        <v>39</v>
      </c>
      <c r="D2388" s="1" t="s">
        <v>20</v>
      </c>
      <c r="E2388" s="1" t="s">
        <v>47</v>
      </c>
      <c r="F2388" s="6">
        <v>-136000000</v>
      </c>
    </row>
    <row r="2389" spans="1:6" x14ac:dyDescent="0.15">
      <c r="A2389" t="str">
        <f t="shared" si="37"/>
        <v>GP-TOTAL=VAR LIMIT</v>
      </c>
      <c r="B2389" s="1" t="s">
        <v>149</v>
      </c>
      <c r="C2389" s="1" t="s">
        <v>39</v>
      </c>
      <c r="D2389" s="1" t="s">
        <v>20</v>
      </c>
      <c r="E2389" s="1" t="s">
        <v>47</v>
      </c>
      <c r="F2389" s="6">
        <v>-128000000</v>
      </c>
    </row>
    <row r="2390" spans="1:6" x14ac:dyDescent="0.15">
      <c r="A2390" t="str">
        <f t="shared" si="37"/>
        <v>GRAINS=VAR LIMIT</v>
      </c>
      <c r="B2390" s="1" t="s">
        <v>150</v>
      </c>
      <c r="C2390" s="1" t="s">
        <v>39</v>
      </c>
      <c r="D2390" s="1" t="s">
        <v>20</v>
      </c>
      <c r="E2390" s="1" t="s">
        <v>47</v>
      </c>
      <c r="F2390" s="6">
        <v>-10000000</v>
      </c>
    </row>
    <row r="2391" spans="1:6" x14ac:dyDescent="0.15">
      <c r="A2391" t="str">
        <f t="shared" si="37"/>
        <v>LUMBER=VAR LIMIT</v>
      </c>
      <c r="B2391" s="1" t="s">
        <v>152</v>
      </c>
      <c r="C2391" s="1" t="s">
        <v>39</v>
      </c>
      <c r="D2391" s="1" t="s">
        <v>20</v>
      </c>
      <c r="E2391" s="1" t="s">
        <v>47</v>
      </c>
      <c r="F2391" s="6">
        <v>-5000000</v>
      </c>
    </row>
    <row r="2392" spans="1:6" x14ac:dyDescent="0.15">
      <c r="A2392" t="str">
        <f t="shared" si="37"/>
        <v>MEATS=VAR LIMIT</v>
      </c>
      <c r="B2392" s="1" t="s">
        <v>153</v>
      </c>
      <c r="C2392" s="1" t="s">
        <v>39</v>
      </c>
      <c r="D2392" s="1" t="s">
        <v>20</v>
      </c>
      <c r="E2392" s="1" t="s">
        <v>47</v>
      </c>
      <c r="F2392" s="6">
        <v>14250000</v>
      </c>
    </row>
    <row r="2393" spans="1:6" x14ac:dyDescent="0.15">
      <c r="A2393" t="str">
        <f t="shared" si="37"/>
        <v>PAPER=VAR LIMIT</v>
      </c>
      <c r="B2393" s="1" t="s">
        <v>231</v>
      </c>
      <c r="C2393" s="1" t="s">
        <v>39</v>
      </c>
      <c r="D2393" s="1" t="s">
        <v>20</v>
      </c>
      <c r="E2393" s="1" t="s">
        <v>47</v>
      </c>
      <c r="F2393" s="6">
        <v>-60000000</v>
      </c>
    </row>
    <row r="2394" spans="1:6" x14ac:dyDescent="0.15">
      <c r="A2394" t="str">
        <f t="shared" si="37"/>
        <v>POWER=VAR LIMIT</v>
      </c>
      <c r="B2394" s="1" t="s">
        <v>232</v>
      </c>
      <c r="C2394" s="1" t="s">
        <v>39</v>
      </c>
      <c r="D2394" s="1" t="s">
        <v>20</v>
      </c>
      <c r="E2394" s="1" t="s">
        <v>47</v>
      </c>
      <c r="F2394" s="6">
        <v>-800000000</v>
      </c>
    </row>
    <row r="2395" spans="1:6" x14ac:dyDescent="0.15">
      <c r="A2395" t="str">
        <f t="shared" si="37"/>
        <v>SOFTCOMMODITIES=VAR LIMIT</v>
      </c>
      <c r="B2395" s="1" t="s">
        <v>240</v>
      </c>
      <c r="C2395" s="1" t="s">
        <v>39</v>
      </c>
      <c r="D2395" s="1" t="s">
        <v>20</v>
      </c>
      <c r="E2395" s="1" t="s">
        <v>47</v>
      </c>
      <c r="F2395" s="6">
        <v>-15000000</v>
      </c>
    </row>
    <row r="2396" spans="1:6" x14ac:dyDescent="0.15">
      <c r="A2396" t="str">
        <f t="shared" si="37"/>
        <v>SOUTHERN CONE GAS=VAR LIMIT</v>
      </c>
      <c r="B2396" s="1" t="s">
        <v>242</v>
      </c>
      <c r="C2396" s="1" t="s">
        <v>39</v>
      </c>
      <c r="D2396" s="1" t="s">
        <v>20</v>
      </c>
      <c r="E2396" s="1" t="s">
        <v>47</v>
      </c>
      <c r="F2396" s="6">
        <v>-40000000</v>
      </c>
    </row>
    <row r="2397" spans="1:6" x14ac:dyDescent="0.15">
      <c r="A2397" t="str">
        <f t="shared" si="37"/>
        <v>SOUTHERN CONE POWER=VAR LIMIT</v>
      </c>
      <c r="B2397" s="1" t="s">
        <v>243</v>
      </c>
      <c r="C2397" s="1" t="s">
        <v>39</v>
      </c>
      <c r="D2397" s="1" t="s">
        <v>20</v>
      </c>
      <c r="E2397" s="1" t="s">
        <v>47</v>
      </c>
      <c r="F2397" s="6">
        <v>-40000000</v>
      </c>
    </row>
    <row r="2398" spans="1:6" x14ac:dyDescent="0.15">
      <c r="A2398" t="str">
        <f t="shared" si="37"/>
        <v>WEATHER=VAR LIMIT</v>
      </c>
      <c r="B2398" s="1" t="s">
        <v>246</v>
      </c>
      <c r="C2398" s="1" t="s">
        <v>39</v>
      </c>
      <c r="D2398" s="1" t="s">
        <v>20</v>
      </c>
      <c r="E2398" s="1" t="s">
        <v>47</v>
      </c>
      <c r="F2398" s="6">
        <v>-60000000</v>
      </c>
    </row>
    <row r="2399" spans="1:6" x14ac:dyDescent="0.15">
      <c r="A2399" t="str">
        <f t="shared" si="37"/>
        <v>EUROPEAN TRADING=VAR LIMIT</v>
      </c>
      <c r="B2399" s="1" t="s">
        <v>250</v>
      </c>
      <c r="C2399" s="1" t="s">
        <v>39</v>
      </c>
      <c r="D2399" s="1" t="s">
        <v>20</v>
      </c>
      <c r="E2399" s="1" t="s">
        <v>47</v>
      </c>
      <c r="F2399" s="6">
        <v>-663000000</v>
      </c>
    </row>
    <row r="2400" spans="1:6" x14ac:dyDescent="0.15">
      <c r="A2400" t="str">
        <f t="shared" si="37"/>
        <v>GLOBAL PRODUCTS=VAR LIMIT</v>
      </c>
      <c r="B2400" s="1" t="s">
        <v>142</v>
      </c>
      <c r="C2400" s="1" t="s">
        <v>39</v>
      </c>
      <c r="D2400" s="1" t="s">
        <v>20</v>
      </c>
      <c r="E2400" s="1" t="s">
        <v>47</v>
      </c>
      <c r="F2400" s="6">
        <v>-128000000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TRANSLATOR</vt:lpstr>
      <vt:lpstr>MATRIX</vt:lpstr>
      <vt:lpstr>RAW DATA</vt:lpstr>
      <vt:lpstr>Chart2 (3)</vt:lpstr>
      <vt:lpstr>Chart2 (2)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Eugenio Perez</dc:creator>
  <cp:lastModifiedBy>Jan Havlíček</cp:lastModifiedBy>
  <cp:lastPrinted>2000-09-22T21:44:15Z</cp:lastPrinted>
  <dcterms:created xsi:type="dcterms:W3CDTF">2000-09-22T15:03:22Z</dcterms:created>
  <dcterms:modified xsi:type="dcterms:W3CDTF">2023-09-17T00:23:27Z</dcterms:modified>
</cp:coreProperties>
</file>