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33CC6C-60BE-4054-AAFB-8CB8E9236726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<sst xmlns="http://schemas.openxmlformats.org/spreadsheetml/2006/main" count="93" uniqueCount="49">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</sst>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EE3E8B80-5697-5BEA-7CAA-38C5CC1389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342DBF43-9A13-6916-08F7-0993623E3F64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B84A1C96-26B5-0F93-E11F-74AC365F641E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BE50E349-3A18-74D3-BCFF-B2A74A8741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11E818FC-3447-8881-0123-F25627201380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F0C785E5-981A-0348-7C66-F2DB3973555D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49BD216B-52CA-CBAC-AB0B-D364733D97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6DC7EAD3-6651-DEFD-EE93-D64C9424A1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F9D2503B-09A1-F19D-D7E8-6B8397032B41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1428C339-AC3E-4D66-FA76-48ABB848868A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C2CCE63A-9ABC-ED2A-5AFC-A961A3A7AD94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026E84DD-0D21-03FD-3CDB-E123EB8238D0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09A2F1F7-950C-2C74-EE6F-4CF0382FD745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E6FB18FC-383C-CAD3-B952-65F77D6C740E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51AC4C1C-A68A-21CB-0EE1-EBDBBD086AB0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206CB6B5-72EB-2FA2-EE9E-8F31C3F76D87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E157B667-4A12-EBEC-485F-33BE11F56412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67073598-7B46-58CC-2D02-E5D5C038E8CF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7E5BECFE-207B-90CA-6279-702B02B1D14D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4DC12903-B37C-F695-CC5D-F4440A6D8F3B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6FE46CAA-EDDE-7C12-F48E-37E52F0B65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A32FBC5C-4DAF-DA2F-B357-9FD62B986A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24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524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5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5 24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37400</v>
          </cell>
          <cell r="C2">
            <v>0</v>
          </cell>
        </row>
        <row r="3">
          <cell r="A3" t="str">
            <v>ADVERTISING</v>
          </cell>
          <cell r="B3">
            <v>37400</v>
          </cell>
          <cell r="C3">
            <v>0</v>
          </cell>
        </row>
        <row r="4">
          <cell r="A4" t="str">
            <v>AGG-ECT</v>
          </cell>
          <cell r="B4">
            <v>37400</v>
          </cell>
          <cell r="C4">
            <v>-85968310.412014499</v>
          </cell>
        </row>
        <row r="5">
          <cell r="A5" t="str">
            <v>AGG-EI</v>
          </cell>
          <cell r="B5">
            <v>37400</v>
          </cell>
          <cell r="C5">
            <v>0</v>
          </cell>
        </row>
        <row r="6">
          <cell r="A6" t="str">
            <v>AGG-EI-ARG-GAS</v>
          </cell>
          <cell r="B6">
            <v>37400</v>
          </cell>
          <cell r="C6">
            <v>0</v>
          </cell>
        </row>
        <row r="7">
          <cell r="A7" t="str">
            <v>AGG-GAS</v>
          </cell>
          <cell r="B7">
            <v>37400</v>
          </cell>
          <cell r="C7">
            <v>-15594789.0428806</v>
          </cell>
        </row>
        <row r="8">
          <cell r="A8" t="str">
            <v>AGG-GASIII</v>
          </cell>
          <cell r="B8">
            <v>37400</v>
          </cell>
          <cell r="C8">
            <v>-16783944.545570001</v>
          </cell>
        </row>
        <row r="9">
          <cell r="A9" t="str">
            <v>AGG-GLB-PROD-BU</v>
          </cell>
          <cell r="B9">
            <v>37400</v>
          </cell>
          <cell r="C9">
            <v>-6605705.8487821706</v>
          </cell>
        </row>
        <row r="10">
          <cell r="A10" t="str">
            <v>AGG-INDEX</v>
          </cell>
          <cell r="B10">
            <v>37400</v>
          </cell>
          <cell r="C10">
            <v>-161295.71172749199</v>
          </cell>
        </row>
        <row r="11">
          <cell r="A11" t="str">
            <v>AGG-LIQUIDS</v>
          </cell>
          <cell r="B11">
            <v>37400</v>
          </cell>
          <cell r="C11">
            <v>-6605705.8487821706</v>
          </cell>
        </row>
        <row r="12">
          <cell r="A12" t="str">
            <v>AGG-LT-GAS</v>
          </cell>
          <cell r="B12">
            <v>37400</v>
          </cell>
          <cell r="C12">
            <v>-8969100.8171394002</v>
          </cell>
        </row>
        <row r="13">
          <cell r="A13" t="str">
            <v>AGG-MANAGEMENT</v>
          </cell>
          <cell r="B13">
            <v>37400</v>
          </cell>
          <cell r="C13">
            <v>0</v>
          </cell>
        </row>
        <row r="14">
          <cell r="A14" t="str">
            <v>AGG-PROD-DPR-CM</v>
          </cell>
          <cell r="B14">
            <v>37400</v>
          </cell>
          <cell r="C14">
            <v>-96413082.804230809</v>
          </cell>
        </row>
        <row r="15">
          <cell r="A15" t="str">
            <v>AGG-PWR-II</v>
          </cell>
          <cell r="B15">
            <v>37400</v>
          </cell>
          <cell r="C15">
            <v>-75797337.777241796</v>
          </cell>
        </row>
        <row r="16">
          <cell r="A16" t="str">
            <v>AGG-ST-GAS</v>
          </cell>
          <cell r="B16">
            <v>37400</v>
          </cell>
          <cell r="C16">
            <v>-1948235.62821337</v>
          </cell>
        </row>
        <row r="17">
          <cell r="A17" t="str">
            <v>AGG-STEEL1</v>
          </cell>
          <cell r="B17">
            <v>37400</v>
          </cell>
          <cell r="C17">
            <v>-431455.05566105398</v>
          </cell>
        </row>
        <row r="18">
          <cell r="A18" t="str">
            <v>AGG-STORAGE</v>
          </cell>
          <cell r="B18">
            <v>37400</v>
          </cell>
          <cell r="C18">
            <v>0</v>
          </cell>
        </row>
        <row r="19">
          <cell r="A19" t="str">
            <v>AGRICULTURE</v>
          </cell>
          <cell r="B19">
            <v>37400</v>
          </cell>
          <cell r="C19">
            <v>0</v>
          </cell>
        </row>
        <row r="20">
          <cell r="A20" t="str">
            <v>AUS-POWER</v>
          </cell>
          <cell r="B20">
            <v>37400</v>
          </cell>
          <cell r="C20">
            <v>0</v>
          </cell>
        </row>
        <row r="21">
          <cell r="A21" t="str">
            <v>BANDWIDTH</v>
          </cell>
          <cell r="B21">
            <v>37400</v>
          </cell>
          <cell r="C21">
            <v>0</v>
          </cell>
        </row>
        <row r="22">
          <cell r="A22" t="str">
            <v>BRIDEGELINE</v>
          </cell>
          <cell r="B22">
            <v>37400</v>
          </cell>
          <cell r="C22">
            <v>-71271.860757237504</v>
          </cell>
        </row>
        <row r="23">
          <cell r="A23" t="str">
            <v>BURNER-TIP-SVCS</v>
          </cell>
          <cell r="B23">
            <v>37400</v>
          </cell>
          <cell r="C23">
            <v>0</v>
          </cell>
        </row>
        <row r="24">
          <cell r="A24" t="str">
            <v>CAN-PWR-GAS-VAR</v>
          </cell>
          <cell r="B24">
            <v>37400</v>
          </cell>
          <cell r="C24">
            <v>0</v>
          </cell>
        </row>
        <row r="25">
          <cell r="A25" t="str">
            <v>CANADA-VAR</v>
          </cell>
          <cell r="B25">
            <v>37400</v>
          </cell>
          <cell r="C25">
            <v>-9945766.2071310394</v>
          </cell>
        </row>
        <row r="26">
          <cell r="A26" t="str">
            <v>CANADA_GAS</v>
          </cell>
          <cell r="B26">
            <v>37400</v>
          </cell>
          <cell r="C26">
            <v>-9945766.2071310394</v>
          </cell>
        </row>
        <row r="27">
          <cell r="A27" t="str">
            <v>CANADA_PWR</v>
          </cell>
          <cell r="B27">
            <v>37400</v>
          </cell>
          <cell r="C27">
            <v>-75761113.232254997</v>
          </cell>
        </row>
        <row r="28">
          <cell r="A28" t="str">
            <v>CANADA_PWR_GAS</v>
          </cell>
          <cell r="B28">
            <v>37400</v>
          </cell>
          <cell r="C28">
            <v>0</v>
          </cell>
        </row>
        <row r="29">
          <cell r="A29" t="str">
            <v>CAND-DPR-VAR</v>
          </cell>
          <cell r="B29">
            <v>37400</v>
          </cell>
          <cell r="C29">
            <v>-75761113.232254997</v>
          </cell>
        </row>
        <row r="30">
          <cell r="A30" t="str">
            <v>CAND-PWR-PR-GAS</v>
          </cell>
          <cell r="B30">
            <v>37400</v>
          </cell>
          <cell r="C30">
            <v>0</v>
          </cell>
        </row>
        <row r="31">
          <cell r="A31" t="str">
            <v>COAL-BU</v>
          </cell>
          <cell r="B31">
            <v>37400</v>
          </cell>
          <cell r="C31">
            <v>-759306.29481250304</v>
          </cell>
        </row>
        <row r="32">
          <cell r="A32" t="str">
            <v>COAL-II-BU</v>
          </cell>
          <cell r="B32">
            <v>37400</v>
          </cell>
          <cell r="C32">
            <v>-759306.29481250304</v>
          </cell>
        </row>
        <row r="33">
          <cell r="A33" t="str">
            <v>COAL-INT-FRE-BU</v>
          </cell>
          <cell r="B33">
            <v>37400</v>
          </cell>
          <cell r="C33">
            <v>0</v>
          </cell>
        </row>
        <row r="34">
          <cell r="A34" t="str">
            <v>COAL_ALL</v>
          </cell>
          <cell r="B34">
            <v>37400</v>
          </cell>
          <cell r="C34">
            <v>-766566.88197531598</v>
          </cell>
        </row>
        <row r="35">
          <cell r="A35" t="str">
            <v>COAL_POSITIONS</v>
          </cell>
          <cell r="B35">
            <v>37400</v>
          </cell>
          <cell r="C35">
            <v>-766566.88197531598</v>
          </cell>
        </row>
        <row r="36">
          <cell r="A36" t="str">
            <v>COAL_PWR_CM</v>
          </cell>
          <cell r="B36">
            <v>37400</v>
          </cell>
          <cell r="C36">
            <v>0</v>
          </cell>
        </row>
        <row r="37">
          <cell r="A37" t="str">
            <v>COAL_V@R</v>
          </cell>
          <cell r="B37">
            <v>37400</v>
          </cell>
          <cell r="C37">
            <v>0</v>
          </cell>
        </row>
        <row r="38">
          <cell r="A38" t="str">
            <v>COAL_VAR-II</v>
          </cell>
          <cell r="B38">
            <v>37400</v>
          </cell>
          <cell r="C38">
            <v>-766566.88197531598</v>
          </cell>
        </row>
        <row r="39">
          <cell r="A39" t="str">
            <v>CONTINENTAL-PWR</v>
          </cell>
          <cell r="B39">
            <v>37400</v>
          </cell>
          <cell r="C39">
            <v>0</v>
          </cell>
        </row>
        <row r="40">
          <cell r="A40" t="str">
            <v>DOMESTIC_COAL</v>
          </cell>
          <cell r="B40">
            <v>37400</v>
          </cell>
          <cell r="C40">
            <v>-766566.88197531598</v>
          </cell>
        </row>
        <row r="41">
          <cell r="A41" t="str">
            <v>DOMESTIC_GLOBAL</v>
          </cell>
          <cell r="B41">
            <v>37400</v>
          </cell>
          <cell r="C41">
            <v>-6605874.1629210999</v>
          </cell>
        </row>
        <row r="42">
          <cell r="A42" t="str">
            <v>DOM_INTL_GLPROD</v>
          </cell>
          <cell r="B42">
            <v>37400</v>
          </cell>
          <cell r="C42">
            <v>-6605874.1629210999</v>
          </cell>
        </row>
        <row r="43">
          <cell r="A43" t="str">
            <v>EAST-DPR-VAR</v>
          </cell>
          <cell r="B43">
            <v>37400</v>
          </cell>
          <cell r="C43">
            <v>0</v>
          </cell>
        </row>
        <row r="44">
          <cell r="A44" t="str">
            <v>EAST_GAS_PWR</v>
          </cell>
          <cell r="B44">
            <v>37400</v>
          </cell>
          <cell r="C44">
            <v>0</v>
          </cell>
        </row>
        <row r="45">
          <cell r="A45" t="str">
            <v>EAST_PWR</v>
          </cell>
          <cell r="B45">
            <v>37400</v>
          </cell>
          <cell r="C45">
            <v>-49124.699851561403</v>
          </cell>
        </row>
        <row r="46">
          <cell r="A46" t="str">
            <v>EBS-DRAM-PRC</v>
          </cell>
          <cell r="B46">
            <v>37400</v>
          </cell>
          <cell r="C46">
            <v>0</v>
          </cell>
        </row>
        <row r="47">
          <cell r="A47" t="str">
            <v>EES-ENA</v>
          </cell>
          <cell r="B47">
            <v>37400</v>
          </cell>
          <cell r="C47">
            <v>0</v>
          </cell>
        </row>
        <row r="48">
          <cell r="A48" t="str">
            <v>EES-POWER-EAST</v>
          </cell>
          <cell r="B48">
            <v>37400</v>
          </cell>
          <cell r="C48">
            <v>0</v>
          </cell>
        </row>
        <row r="49">
          <cell r="A49" t="str">
            <v>EES_GAS</v>
          </cell>
          <cell r="B49">
            <v>37400</v>
          </cell>
          <cell r="C49">
            <v>0</v>
          </cell>
        </row>
        <row r="50">
          <cell r="A50" t="str">
            <v>EES_PWR</v>
          </cell>
          <cell r="B50">
            <v>37400</v>
          </cell>
          <cell r="C50">
            <v>0</v>
          </cell>
        </row>
        <row r="51">
          <cell r="A51" t="str">
            <v>EMISSIONS</v>
          </cell>
          <cell r="B51">
            <v>37400</v>
          </cell>
          <cell r="C51">
            <v>-640816.90675438999</v>
          </cell>
        </row>
        <row r="52">
          <cell r="A52" t="str">
            <v>ENA-CAL</v>
          </cell>
          <cell r="B52">
            <v>37400</v>
          </cell>
          <cell r="C52">
            <v>0</v>
          </cell>
        </row>
        <row r="53">
          <cell r="A53" t="str">
            <v>ENOVATE</v>
          </cell>
          <cell r="B53">
            <v>37400</v>
          </cell>
          <cell r="C53">
            <v>0</v>
          </cell>
        </row>
        <row r="54">
          <cell r="A54" t="str">
            <v>EUROPEAN-GAS</v>
          </cell>
          <cell r="B54">
            <v>37400</v>
          </cell>
          <cell r="C54">
            <v>0</v>
          </cell>
        </row>
        <row r="55">
          <cell r="A55" t="str">
            <v>FT-CANADA</v>
          </cell>
          <cell r="B55">
            <v>37400</v>
          </cell>
          <cell r="C55">
            <v>-9945766.2071310394</v>
          </cell>
        </row>
        <row r="56">
          <cell r="A56" t="str">
            <v>FT-CENTRAL</v>
          </cell>
          <cell r="B56">
            <v>37400</v>
          </cell>
          <cell r="C56">
            <v>-104972.677690625</v>
          </cell>
        </row>
        <row r="57">
          <cell r="A57" t="str">
            <v>FT-DENVER</v>
          </cell>
          <cell r="B57">
            <v>37400</v>
          </cell>
          <cell r="C57">
            <v>0</v>
          </cell>
        </row>
        <row r="58">
          <cell r="A58" t="str">
            <v>FT-EAST</v>
          </cell>
          <cell r="B58">
            <v>37400</v>
          </cell>
          <cell r="C58">
            <v>-399337.44304394402</v>
          </cell>
        </row>
        <row r="59">
          <cell r="A59" t="str">
            <v>FT-NEW-TEXAS</v>
          </cell>
          <cell r="B59">
            <v>37400</v>
          </cell>
          <cell r="C59">
            <v>0</v>
          </cell>
        </row>
        <row r="60">
          <cell r="A60" t="str">
            <v>FT-NORTHWEST</v>
          </cell>
          <cell r="B60">
            <v>37400</v>
          </cell>
          <cell r="C60">
            <v>0</v>
          </cell>
        </row>
        <row r="61">
          <cell r="A61" t="str">
            <v>FT-NY</v>
          </cell>
          <cell r="B61">
            <v>37400</v>
          </cell>
          <cell r="C61">
            <v>0</v>
          </cell>
        </row>
        <row r="62">
          <cell r="A62" t="str">
            <v>FT-PEOPLES-BAS</v>
          </cell>
          <cell r="B62">
            <v>37400</v>
          </cell>
          <cell r="C62">
            <v>0</v>
          </cell>
        </row>
        <row r="63">
          <cell r="A63" t="str">
            <v>FT-PEOPLES-PRC</v>
          </cell>
          <cell r="B63">
            <v>37400</v>
          </cell>
          <cell r="C63">
            <v>0</v>
          </cell>
        </row>
        <row r="64">
          <cell r="A64" t="str">
            <v>FT-TEXAS</v>
          </cell>
          <cell r="B64">
            <v>37400</v>
          </cell>
          <cell r="C64">
            <v>0</v>
          </cell>
        </row>
        <row r="65">
          <cell r="A65" t="str">
            <v>FT-WEST</v>
          </cell>
          <cell r="B65">
            <v>37400</v>
          </cell>
          <cell r="C65">
            <v>-6369776.8074140903</v>
          </cell>
        </row>
        <row r="66">
          <cell r="A66" t="str">
            <v>G-DAILY-BAS0</v>
          </cell>
          <cell r="B66">
            <v>37400</v>
          </cell>
          <cell r="C66">
            <v>0</v>
          </cell>
        </row>
        <row r="67">
          <cell r="A67" t="str">
            <v>G-DAILY-PRC0</v>
          </cell>
          <cell r="B67">
            <v>37400</v>
          </cell>
          <cell r="C67">
            <v>0</v>
          </cell>
        </row>
        <row r="68">
          <cell r="A68" t="str">
            <v>GAS-DAILY-OPT2</v>
          </cell>
          <cell r="B68">
            <v>37400</v>
          </cell>
          <cell r="C68">
            <v>0</v>
          </cell>
        </row>
        <row r="69">
          <cell r="A69" t="str">
            <v>GAS-SPEC-PRC</v>
          </cell>
          <cell r="B69">
            <v>37400</v>
          </cell>
          <cell r="C69">
            <v>0</v>
          </cell>
        </row>
        <row r="70">
          <cell r="A70" t="str">
            <v>GD-CENTRAL-BAS</v>
          </cell>
          <cell r="B70">
            <v>37400</v>
          </cell>
          <cell r="C70">
            <v>0</v>
          </cell>
        </row>
        <row r="71">
          <cell r="A71" t="str">
            <v>GD-CENTRAL-GDL</v>
          </cell>
          <cell r="B71">
            <v>37400</v>
          </cell>
          <cell r="C71">
            <v>0</v>
          </cell>
        </row>
        <row r="72">
          <cell r="A72" t="str">
            <v>GD-CENTRAL-PRC</v>
          </cell>
          <cell r="B72">
            <v>37400</v>
          </cell>
          <cell r="C72">
            <v>0</v>
          </cell>
        </row>
        <row r="73">
          <cell r="A73" t="str">
            <v>GD-MARKET-B</v>
          </cell>
          <cell r="B73">
            <v>37400</v>
          </cell>
          <cell r="C73">
            <v>0</v>
          </cell>
        </row>
        <row r="74">
          <cell r="A74" t="str">
            <v>GD-MARKET-G</v>
          </cell>
          <cell r="B74">
            <v>37400</v>
          </cell>
          <cell r="C74">
            <v>0</v>
          </cell>
        </row>
        <row r="75">
          <cell r="A75" t="str">
            <v>GD-MARKET-P</v>
          </cell>
          <cell r="B75">
            <v>37400</v>
          </cell>
          <cell r="C75">
            <v>0</v>
          </cell>
        </row>
        <row r="76">
          <cell r="A76" t="str">
            <v>GD-NEW-BAS0</v>
          </cell>
          <cell r="B76">
            <v>37400</v>
          </cell>
          <cell r="C76">
            <v>0</v>
          </cell>
        </row>
        <row r="77">
          <cell r="A77" t="str">
            <v>GD-NEW-GDL0</v>
          </cell>
          <cell r="B77">
            <v>37400</v>
          </cell>
          <cell r="C77">
            <v>0</v>
          </cell>
        </row>
        <row r="78">
          <cell r="A78" t="str">
            <v>GD-NEW-PRC0</v>
          </cell>
          <cell r="B78">
            <v>37400</v>
          </cell>
          <cell r="C78">
            <v>0</v>
          </cell>
        </row>
        <row r="79">
          <cell r="A79" t="str">
            <v>GD-TEXAS-GDL</v>
          </cell>
          <cell r="B79">
            <v>37400</v>
          </cell>
          <cell r="C79">
            <v>0</v>
          </cell>
        </row>
        <row r="80">
          <cell r="A80" t="str">
            <v>GLB-PRODUCTS-CM</v>
          </cell>
          <cell r="B80">
            <v>37400</v>
          </cell>
          <cell r="C80">
            <v>-6589490.393073</v>
          </cell>
        </row>
        <row r="81">
          <cell r="A81" t="str">
            <v>GLB_PROD_ALL</v>
          </cell>
          <cell r="B81">
            <v>37400</v>
          </cell>
          <cell r="C81">
            <v>-6605874.1629210999</v>
          </cell>
        </row>
        <row r="82">
          <cell r="A82" t="str">
            <v>IM-ARUBA</v>
          </cell>
          <cell r="B82">
            <v>37400</v>
          </cell>
          <cell r="C82">
            <v>0</v>
          </cell>
        </row>
        <row r="83">
          <cell r="A83" t="str">
            <v>IM-CANADA</v>
          </cell>
          <cell r="B83">
            <v>37400</v>
          </cell>
          <cell r="C83">
            <v>0</v>
          </cell>
        </row>
        <row r="84">
          <cell r="A84" t="str">
            <v>IM-CENTRAL</v>
          </cell>
          <cell r="B84">
            <v>37400</v>
          </cell>
          <cell r="C84">
            <v>-2087537.2964023701</v>
          </cell>
        </row>
        <row r="85">
          <cell r="A85" t="str">
            <v>IM-DENVER</v>
          </cell>
          <cell r="B85">
            <v>37400</v>
          </cell>
          <cell r="C85">
            <v>0</v>
          </cell>
        </row>
        <row r="86">
          <cell r="A86" t="str">
            <v>IM-NE</v>
          </cell>
          <cell r="B86">
            <v>37400</v>
          </cell>
          <cell r="C86">
            <v>-114942.382123253</v>
          </cell>
        </row>
        <row r="87">
          <cell r="A87" t="str">
            <v>IM-PEOPLES</v>
          </cell>
          <cell r="B87">
            <v>37400</v>
          </cell>
          <cell r="C87">
            <v>0</v>
          </cell>
        </row>
        <row r="88">
          <cell r="A88" t="str">
            <v>IM-SE</v>
          </cell>
          <cell r="B88">
            <v>37400</v>
          </cell>
          <cell r="C88">
            <v>0</v>
          </cell>
        </row>
        <row r="89">
          <cell r="A89" t="str">
            <v>IM-TEXAS</v>
          </cell>
          <cell r="B89">
            <v>37400</v>
          </cell>
          <cell r="C89">
            <v>0</v>
          </cell>
        </row>
        <row r="90">
          <cell r="A90" t="str">
            <v>IM-WEST</v>
          </cell>
          <cell r="B90">
            <v>37400</v>
          </cell>
          <cell r="C90">
            <v>-44468.304534268806</v>
          </cell>
        </row>
        <row r="91">
          <cell r="A91" t="str">
            <v>INTL_FREIGHT</v>
          </cell>
          <cell r="B91">
            <v>37400</v>
          </cell>
          <cell r="C91">
            <v>0</v>
          </cell>
        </row>
        <row r="92">
          <cell r="A92" t="str">
            <v>IRFX</v>
          </cell>
          <cell r="B92">
            <v>37400</v>
          </cell>
          <cell r="C92">
            <v>0</v>
          </cell>
        </row>
        <row r="93">
          <cell r="A93" t="str">
            <v>JL_SA_PWR</v>
          </cell>
          <cell r="B93">
            <v>37400</v>
          </cell>
          <cell r="C93">
            <v>0</v>
          </cell>
        </row>
        <row r="94">
          <cell r="A94" t="str">
            <v>JS-EXEC-SPEC-4</v>
          </cell>
          <cell r="B94">
            <v>37400</v>
          </cell>
          <cell r="C94">
            <v>0</v>
          </cell>
        </row>
        <row r="95">
          <cell r="A95" t="str">
            <v>LNG</v>
          </cell>
          <cell r="B95">
            <v>37400</v>
          </cell>
          <cell r="C95">
            <v>0</v>
          </cell>
        </row>
        <row r="96">
          <cell r="A96" t="str">
            <v>LUMBER</v>
          </cell>
          <cell r="B96">
            <v>37400</v>
          </cell>
          <cell r="C96">
            <v>-1752.45490576832</v>
          </cell>
        </row>
        <row r="97">
          <cell r="A97" t="str">
            <v>MANAGEMENT-CRD</v>
          </cell>
          <cell r="B97">
            <v>37400</v>
          </cell>
          <cell r="C97">
            <v>0</v>
          </cell>
        </row>
        <row r="98">
          <cell r="A98" t="str">
            <v>MANAGEMENT-GAS</v>
          </cell>
          <cell r="B98">
            <v>37400</v>
          </cell>
          <cell r="C98">
            <v>0</v>
          </cell>
        </row>
        <row r="99">
          <cell r="A99" t="str">
            <v>MANAGEMENT-PWR</v>
          </cell>
          <cell r="B99">
            <v>37400</v>
          </cell>
          <cell r="C99">
            <v>0</v>
          </cell>
        </row>
        <row r="100">
          <cell r="A100" t="str">
            <v>MEATS</v>
          </cell>
          <cell r="B100">
            <v>37400</v>
          </cell>
          <cell r="C100">
            <v>0</v>
          </cell>
        </row>
        <row r="101">
          <cell r="A101" t="str">
            <v>NG-PRICE</v>
          </cell>
          <cell r="B101">
            <v>37400</v>
          </cell>
          <cell r="C101">
            <v>-4734908.3482658304</v>
          </cell>
        </row>
        <row r="102">
          <cell r="A102" t="str">
            <v>NORDIC-POWER</v>
          </cell>
          <cell r="B102">
            <v>37400</v>
          </cell>
          <cell r="C102">
            <v>0</v>
          </cell>
        </row>
        <row r="103">
          <cell r="A103" t="str">
            <v>NORTH_AMER_GAS</v>
          </cell>
          <cell r="B103">
            <v>37400</v>
          </cell>
          <cell r="C103">
            <v>-15599328.3738086</v>
          </cell>
        </row>
        <row r="104">
          <cell r="A104" t="str">
            <v>NORTH_AMER_PWR</v>
          </cell>
          <cell r="B104">
            <v>37400</v>
          </cell>
          <cell r="C104">
            <v>-84091936.186205402</v>
          </cell>
        </row>
        <row r="105">
          <cell r="A105" t="str">
            <v>OIL-SPEC4-WTI-P</v>
          </cell>
          <cell r="B105">
            <v>37400</v>
          </cell>
          <cell r="C105">
            <v>0</v>
          </cell>
        </row>
        <row r="106">
          <cell r="A106" t="str">
            <v>OMICRON-PRC0</v>
          </cell>
          <cell r="B106">
            <v>37400</v>
          </cell>
          <cell r="C106">
            <v>0</v>
          </cell>
        </row>
        <row r="107">
          <cell r="A107" t="str">
            <v>OPTIONS</v>
          </cell>
          <cell r="B107">
            <v>37400</v>
          </cell>
          <cell r="C107">
            <v>-1306764.4187364001</v>
          </cell>
        </row>
        <row r="108">
          <cell r="A108" t="str">
            <v>PAPER</v>
          </cell>
          <cell r="B108">
            <v>37400</v>
          </cell>
          <cell r="C108">
            <v>-696145.57656426006</v>
          </cell>
        </row>
        <row r="109">
          <cell r="A109" t="str">
            <v>POS-POWGAS-EAST</v>
          </cell>
          <cell r="B109">
            <v>37400</v>
          </cell>
          <cell r="C109">
            <v>0</v>
          </cell>
        </row>
        <row r="110">
          <cell r="A110" t="str">
            <v>POS-POWGAS-WEST</v>
          </cell>
          <cell r="B110">
            <v>37400</v>
          </cell>
          <cell r="C110">
            <v>0</v>
          </cell>
        </row>
        <row r="111">
          <cell r="A111" t="str">
            <v>POWER-EES-WEST</v>
          </cell>
          <cell r="B111">
            <v>37400</v>
          </cell>
          <cell r="C111">
            <v>0</v>
          </cell>
        </row>
        <row r="112">
          <cell r="A112" t="str">
            <v>PWR_GLBL</v>
          </cell>
          <cell r="B112">
            <v>37400</v>
          </cell>
          <cell r="C112">
            <v>0</v>
          </cell>
        </row>
        <row r="113">
          <cell r="A113" t="str">
            <v>SC-GAS</v>
          </cell>
          <cell r="B113">
            <v>37400</v>
          </cell>
          <cell r="C113">
            <v>0</v>
          </cell>
        </row>
        <row r="114">
          <cell r="A114" t="str">
            <v>SC-POWER</v>
          </cell>
          <cell r="B114">
            <v>37400</v>
          </cell>
          <cell r="C114">
            <v>0</v>
          </cell>
        </row>
        <row r="115">
          <cell r="A115" t="str">
            <v>SOFT</v>
          </cell>
          <cell r="B115">
            <v>37400</v>
          </cell>
          <cell r="C115">
            <v>0</v>
          </cell>
        </row>
        <row r="116">
          <cell r="A116" t="str">
            <v>SOUTH-CONE</v>
          </cell>
          <cell r="B116">
            <v>37400</v>
          </cell>
          <cell r="C116">
            <v>0</v>
          </cell>
        </row>
        <row r="117">
          <cell r="A117" t="str">
            <v>S_CONE_PWR</v>
          </cell>
          <cell r="B117">
            <v>37400</v>
          </cell>
          <cell r="C117">
            <v>0</v>
          </cell>
        </row>
        <row r="118">
          <cell r="A118" t="str">
            <v>TECH-TRD-P</v>
          </cell>
          <cell r="B118">
            <v>37400</v>
          </cell>
          <cell r="C118">
            <v>0</v>
          </cell>
        </row>
        <row r="119">
          <cell r="A119" t="str">
            <v>TRANSPORT</v>
          </cell>
          <cell r="B119">
            <v>37400</v>
          </cell>
          <cell r="C119">
            <v>0</v>
          </cell>
        </row>
        <row r="120">
          <cell r="A120" t="str">
            <v>UK-POWER</v>
          </cell>
          <cell r="B120">
            <v>37400</v>
          </cell>
          <cell r="C120">
            <v>0</v>
          </cell>
        </row>
        <row r="121">
          <cell r="A121" t="str">
            <v>USA_GAS</v>
          </cell>
          <cell r="B121">
            <v>37400</v>
          </cell>
          <cell r="C121">
            <v>-7589087.2663023304</v>
          </cell>
        </row>
        <row r="122">
          <cell r="A122" t="str">
            <v>US_FREIGHT1</v>
          </cell>
          <cell r="B122">
            <v>37400</v>
          </cell>
          <cell r="C122">
            <v>0</v>
          </cell>
        </row>
        <row r="123">
          <cell r="A123" t="str">
            <v>US_GAS_GLB</v>
          </cell>
          <cell r="B123">
            <v>37400</v>
          </cell>
          <cell r="C123">
            <v>-4568.5196767174111</v>
          </cell>
        </row>
        <row r="124">
          <cell r="A124" t="str">
            <v>US_GAS_MGMT</v>
          </cell>
          <cell r="B124">
            <v>37400</v>
          </cell>
          <cell r="C124">
            <v>0</v>
          </cell>
        </row>
        <row r="125">
          <cell r="A125" t="str">
            <v>US_GAS_WEATHER</v>
          </cell>
          <cell r="B125">
            <v>37400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37400.685554282405</v>
          </cell>
        </row>
        <row r="140">
          <cell r="Y140">
            <v>332.92757080000172</v>
          </cell>
        </row>
      </sheetData>
      <sheetData sheetId="1">
        <row r="47">
          <cell r="Y47">
            <v>3044.7818145999995</v>
          </cell>
        </row>
        <row r="57">
          <cell r="Y57">
            <v>10338.781814599999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524"/>
    </sheetNames>
    <sheetDataSet>
      <sheetData sheetId="0">
        <row r="266">
          <cell r="Q266">
            <v>5</v>
          </cell>
          <cell r="S266">
            <v>149.5</v>
          </cell>
          <cell r="U266">
            <v>-104.8</v>
          </cell>
          <cell r="W266">
            <v>-12.2</v>
          </cell>
          <cell r="Y266">
            <v>7.5</v>
          </cell>
          <cell r="AA266">
            <v>128.80000000000001</v>
          </cell>
          <cell r="AC266">
            <v>50</v>
          </cell>
          <cell r="AE266">
            <v>20</v>
          </cell>
          <cell r="AG266">
            <v>-203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A21" sqref="A21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24,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332.92757080000172</v>
      </c>
      <c r="N9" s="202">
        <f>'Bridgeline DPR2'!N10</f>
        <v>889.19613739999636</v>
      </c>
      <c r="O9" s="202">
        <f>'Bridgeline DPR2'!O10</f>
        <v>3044.7818145999995</v>
      </c>
      <c r="P9" s="202">
        <f>('Bridgeline DPR2'!P10)</f>
        <v>5047.7818145999991</v>
      </c>
      <c r="Q9" s="202">
        <f>('Bridgeline DPR2'!Q10)</f>
        <v>10338.781814599999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0.20800000000000007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71.271860757237505</v>
      </c>
      <c r="J11" s="180"/>
      <c r="K11" s="188">
        <f>'Bridgeline DPR2'!K12</f>
        <v>2000</v>
      </c>
      <c r="L11" s="178"/>
      <c r="M11" s="199">
        <f>'Bridgeline DPR2'!M12</f>
        <v>332.92757080000172</v>
      </c>
      <c r="N11" s="199">
        <f>'Bridgeline DPR2'!N12</f>
        <v>889.19613739999636</v>
      </c>
      <c r="O11" s="199">
        <f>'Bridgeline DPR2'!O12</f>
        <v>3044.7818145999995</v>
      </c>
      <c r="P11" s="199">
        <f>('Bridgeline DPR2'!P12)</f>
        <v>5047.7818145999991</v>
      </c>
      <c r="Q11" s="199">
        <f>('Bridgeline DPR2'!Q12)</f>
        <v>10338.781814599999</v>
      </c>
    </row>
    <row r="12" spans="1:17" s="193" customFormat="1" ht="12.75" customHeight="1">
      <c r="A12" s="197" t="s">
        <v>43</v>
      </c>
      <c r="B12" s="177"/>
      <c r="C12" s="211">
        <f>'Bridgeline DPR2'!C13</f>
        <v>0.05</v>
      </c>
      <c r="D12" s="198"/>
      <c r="E12" s="178"/>
      <c r="F12" s="210">
        <f>'Bridgeline DPR2'!F13</f>
        <v>0.05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0.3580000000000001</v>
      </c>
      <c r="D13" s="180"/>
      <c r="E13" s="178"/>
      <c r="F13" s="211">
        <f>'Bridgeline DPR2'!F14</f>
        <v>0.3580000000000001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H10" activePane="bottomRight" state="frozen"/>
      <selection activeCell="E34" sqref="E34"/>
      <selection pane="topRight" activeCell="E34" sqref="E34"/>
      <selection pane="bottomLeft" activeCell="E34" sqref="E34"/>
      <selection pane="bottomRight" activeCell="F26" sqref="F26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24,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332.92757080000172</v>
      </c>
      <c r="N10" s="45">
        <f>+N12</f>
        <v>889.19613739999636</v>
      </c>
      <c r="O10" s="45">
        <f>+O12</f>
        <v>3044.7818145999995</v>
      </c>
      <c r="P10" s="45">
        <f>+P12</f>
        <v>5047.7818145999991</v>
      </c>
      <c r="Q10" s="45">
        <f>+Q12</f>
        <v>10338.781814599999</v>
      </c>
      <c r="R10" s="46"/>
      <c r="S10" s="47">
        <f>O10-M10</f>
        <v>2711.8542437999977</v>
      </c>
      <c r="T10" s="47">
        <f>P10-M10</f>
        <v>4714.8542437999977</v>
      </c>
      <c r="U10" s="47">
        <f>Q10-M10</f>
        <v>10005.854243799997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0.20800000000000007</v>
      </c>
      <c r="D12" s="64" t="s">
        <v>39</v>
      </c>
      <c r="E12" s="40"/>
      <c r="H12" s="65"/>
      <c r="I12" s="213">
        <f>VLOOKUP("BRIDEGELINE",[3]QRY_CONTROLS_VAR!$A$1:$C$125,3)/1000*-1</f>
        <v>71.271860757237505</v>
      </c>
      <c r="J12" s="43"/>
      <c r="K12" s="66">
        <v>2000</v>
      </c>
      <c r="L12" s="40"/>
      <c r="M12" s="212">
        <f>[4]daily!$Y$140</f>
        <v>332.92757080000172</v>
      </c>
      <c r="N12" s="212">
        <f>(+'5 Day Roll'!B7)</f>
        <v>889.19613739999636</v>
      </c>
      <c r="O12" s="212">
        <f>[4]mtd!$Y$47</f>
        <v>3044.7818145999995</v>
      </c>
      <c r="P12" s="212">
        <f>+O12+2003</f>
        <v>5047.7818145999991</v>
      </c>
      <c r="Q12" s="212">
        <f>[4]mtd!$Y$57</f>
        <v>10338.781814599999</v>
      </c>
      <c r="R12" s="46"/>
      <c r="S12" s="67">
        <f>O12-M12</f>
        <v>2711.8542437999977</v>
      </c>
      <c r="T12" s="67">
        <f>P12-M12</f>
        <v>4714.8542437999977</v>
      </c>
      <c r="U12" s="67">
        <f>Q12-M12</f>
        <v>10005.854243799997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[5]Sheet1!$Q$266/100</f>
        <v>0.05</v>
      </c>
      <c r="D13"/>
      <c r="E13" s="69"/>
      <c r="F13" s="238">
        <f>[5]Sheet1!$Q$266/100</f>
        <v>0.05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SUM([5]Sheet1!$S$266:$AK$266)/100</f>
        <v>0.3580000000000001</v>
      </c>
      <c r="D14" s="75" t="s">
        <v>21</v>
      </c>
      <c r="E14" s="76"/>
      <c r="F14" s="238">
        <f>SUM([5]Sheet1!$S$266:$AK$266)/100</f>
        <v>0.3580000000000001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SUM([5]Sheet1!$AI$266:$AM$266)/100</f>
        <v>-0.2</v>
      </c>
      <c r="D15" s="84"/>
      <c r="E15" s="53" t="s">
        <v>21</v>
      </c>
      <c r="F15" s="238">
        <f>SUM([5]Sheet1!$AI$266:$AM$266)/100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2711.8542437999977</v>
      </c>
      <c r="T17" s="122">
        <f>P18-M18</f>
        <v>4714.8542437999977</v>
      </c>
      <c r="U17" s="122">
        <f>Q18-M18</f>
        <v>10005.854243799997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332.92757080000172</v>
      </c>
      <c r="N18" s="122">
        <f>+N10</f>
        <v>889.19613739999636</v>
      </c>
      <c r="O18" s="122">
        <f>+O10</f>
        <v>3044.7818145999995</v>
      </c>
      <c r="P18" s="122">
        <f>+P10</f>
        <v>5047.7818145999991</v>
      </c>
      <c r="Q18" s="122">
        <f>+Q10</f>
        <v>10338.781814599999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2711.7335568999979</v>
      </c>
      <c r="P28" s="45">
        <v>4714.7335568999979</v>
      </c>
      <c r="Q28" s="45">
        <v>10005.733556899999</v>
      </c>
      <c r="S28" s="217">
        <f>O28+$M10-O10</f>
        <v>-0.12068689999978233</v>
      </c>
      <c r="T28" s="217">
        <f>P28+$M10-P10</f>
        <v>-0.12068689999978233</v>
      </c>
      <c r="U28" s="217">
        <f>Q28+$M10-Q10</f>
        <v>-0.12068689999796334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2711.7335568999979</v>
      </c>
      <c r="P30" s="212">
        <v>4714.7335568999979</v>
      </c>
      <c r="Q30" s="212">
        <v>10005.733556899999</v>
      </c>
      <c r="S30" s="138">
        <f>O30+$M12-O12</f>
        <v>-0.12068689999978233</v>
      </c>
      <c r="T30" s="138">
        <f>P30+$M12-P12</f>
        <v>-0.12068689999978233</v>
      </c>
      <c r="U30" s="138">
        <f>Q30+$M12-Q12</f>
        <v>-0.12068689999796334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889.19613739999636</v>
      </c>
      <c r="C7" s="167">
        <f>+'Bridgeline DPR2'!M12</f>
        <v>332.92757080000172</v>
      </c>
      <c r="D7" s="163">
        <v>173.04736249999945</v>
      </c>
      <c r="E7" s="168">
        <v>81.570559699994874</v>
      </c>
      <c r="F7" s="168">
        <v>182.23568880000659</v>
      </c>
      <c r="G7" s="168">
        <v>119.4149555999939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2023-09-17T00:49:39Z</dcterms:modified>
</cp:coreProperties>
</file>