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1D55E0-2294-4647-9B13-CF25ECDEB0E4}" xr6:coauthVersionLast="47" xr6:coauthVersionMax="47" xr10:uidLastSave="{00000000-0000-0000-0000-000000000000}"/>
  <bookViews>
    <workbookView xWindow="-120" yWindow="-120" windowWidth="38640" windowHeight="15720" activeTab="1"/>
  </bookViews>
  <sheets>
    <sheet name="1856 Cleburne Interstate" sheetId="1" r:id="rId1"/>
    <sheet name="1671 Cleburne Intrastate" sheetId="2" r:id="rId2"/>
    <sheet name="1460 Interstate 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N19" i="3"/>
  <c r="O19" i="3"/>
  <c r="H45" i="3"/>
  <c r="O45" i="3"/>
  <c r="H48" i="3"/>
  <c r="K48" i="3"/>
  <c r="O48" i="3"/>
  <c r="O52" i="3"/>
  <c r="O67" i="3"/>
  <c r="F9" i="2"/>
  <c r="N17" i="2"/>
  <c r="O17" i="2"/>
  <c r="N19" i="2"/>
  <c r="O19" i="2"/>
  <c r="N21" i="2"/>
  <c r="O21" i="2"/>
  <c r="N23" i="2"/>
  <c r="O23" i="2"/>
  <c r="N25" i="2"/>
  <c r="O25" i="2"/>
  <c r="N27" i="2"/>
  <c r="O27" i="2"/>
  <c r="N29" i="2"/>
  <c r="O29" i="2"/>
  <c r="N31" i="2"/>
  <c r="O31" i="2"/>
  <c r="N33" i="2"/>
  <c r="O33" i="2"/>
  <c r="N35" i="2"/>
  <c r="O35" i="2"/>
  <c r="N37" i="2"/>
  <c r="O37" i="2"/>
  <c r="N39" i="2"/>
  <c r="O39" i="2"/>
  <c r="N41" i="2"/>
  <c r="O41" i="2"/>
  <c r="N43" i="2"/>
  <c r="O43" i="2"/>
  <c r="H45" i="2"/>
  <c r="O45" i="2"/>
  <c r="H48" i="2"/>
  <c r="K48" i="2"/>
  <c r="O48" i="2"/>
  <c r="N52" i="2"/>
  <c r="O52" i="2"/>
  <c r="N54" i="2"/>
  <c r="O54" i="2"/>
  <c r="N56" i="2"/>
  <c r="O56" i="2"/>
  <c r="N58" i="2"/>
  <c r="O58" i="2"/>
  <c r="O60" i="2"/>
  <c r="N62" i="2"/>
  <c r="O62" i="2"/>
  <c r="N64" i="2"/>
  <c r="O64" i="2"/>
  <c r="O67" i="2"/>
  <c r="M9" i="1"/>
  <c r="L20" i="1"/>
  <c r="M20" i="1"/>
  <c r="L22" i="1"/>
  <c r="M22" i="1"/>
  <c r="L24" i="1"/>
  <c r="M24" i="1"/>
  <c r="L26" i="1"/>
  <c r="M26" i="1"/>
  <c r="L28" i="1"/>
  <c r="M28" i="1"/>
  <c r="M30" i="1"/>
  <c r="M38" i="1"/>
</calcChain>
</file>

<file path=xl/sharedStrings.xml><?xml version="1.0" encoding="utf-8"?>
<sst xmlns="http://schemas.openxmlformats.org/spreadsheetml/2006/main" count="206" uniqueCount="82">
  <si>
    <t>TRANSPORTATION NOMINATION</t>
  </si>
  <si>
    <t>TXU LONE STAR</t>
  </si>
  <si>
    <t>Page</t>
  </si>
  <si>
    <t>PIPELINE COMPANY</t>
  </si>
  <si>
    <t>From:</t>
  </si>
  <si>
    <t>Enron Capital &amp; Trade</t>
  </si>
  <si>
    <t>301 South Harwood</t>
  </si>
  <si>
    <t>Shipper:</t>
  </si>
  <si>
    <t>Dallas, TX 75201-5696</t>
  </si>
  <si>
    <t>Contact:</t>
  </si>
  <si>
    <t>Phone:</t>
  </si>
  <si>
    <t>Attn:</t>
  </si>
  <si>
    <t>Scheduling Department-Wilma Easter</t>
  </si>
  <si>
    <t>Fax:</t>
  </si>
  <si>
    <t>214-875-3810</t>
  </si>
  <si>
    <t>Date:</t>
  </si>
  <si>
    <t xml:space="preserve"> </t>
  </si>
  <si>
    <t>Contract #:</t>
  </si>
  <si>
    <t>LS-MC-1856</t>
  </si>
  <si>
    <t>Start Date:</t>
  </si>
  <si>
    <t xml:space="preserve">End Date: </t>
  </si>
  <si>
    <t>Receipt Point Information</t>
  </si>
  <si>
    <t>Station #</t>
  </si>
  <si>
    <t>Station Location Description</t>
  </si>
  <si>
    <t>Upstream Shipper &amp; Contract #</t>
  </si>
  <si>
    <t>Previous Nom</t>
  </si>
  <si>
    <t>Nominated</t>
  </si>
  <si>
    <t>Fuel %</t>
  </si>
  <si>
    <t>Fuel Amt.</t>
  </si>
  <si>
    <t>Net Quantity</t>
  </si>
  <si>
    <t>Quantity (MMBtu/D)</t>
  </si>
  <si>
    <t>17-0547-01</t>
  </si>
  <si>
    <t>El Paso Waha</t>
  </si>
  <si>
    <t>9J6Z</t>
  </si>
  <si>
    <t>TW Pecos</t>
  </si>
  <si>
    <t>Delivery Point Information</t>
  </si>
  <si>
    <t>Downstream Shipper &amp; Contract #</t>
  </si>
  <si>
    <t>25-0002-00</t>
  </si>
  <si>
    <t>Kleburne Plant</t>
  </si>
  <si>
    <t>Wilma Easter---Scheduling Department</t>
  </si>
  <si>
    <t>LS-MC-1671</t>
  </si>
  <si>
    <t>Fuel Amt</t>
  </si>
  <si>
    <t>17-6749-04</t>
  </si>
  <si>
    <t>Koch Coyanosa</t>
  </si>
  <si>
    <t>SS</t>
  </si>
  <si>
    <t>Payback</t>
  </si>
  <si>
    <t>20-0149-03</t>
  </si>
  <si>
    <t>Warwink-Waha</t>
  </si>
  <si>
    <t>LSPGP20</t>
  </si>
  <si>
    <t>Total Del:</t>
  </si>
  <si>
    <t>17-7462-50</t>
  </si>
  <si>
    <t>EPGT-PGE Waha</t>
  </si>
  <si>
    <t>Mike Olsen</t>
  </si>
  <si>
    <t>713-853-5796</t>
  </si>
  <si>
    <t>713-646-3239</t>
  </si>
  <si>
    <t>713-6463239</t>
  </si>
  <si>
    <t>17-1201-11</t>
  </si>
  <si>
    <t>Warwink - X2- X36</t>
  </si>
  <si>
    <t xml:space="preserve">                                                       </t>
  </si>
  <si>
    <t>18-0006-00-00</t>
  </si>
  <si>
    <t>Teco</t>
  </si>
  <si>
    <t>NNG Sprayberry</t>
  </si>
  <si>
    <t>17-1240-50</t>
  </si>
  <si>
    <t>17-8060-00</t>
  </si>
  <si>
    <t>Katy Header</t>
  </si>
  <si>
    <t>Cleburne Plant</t>
  </si>
  <si>
    <t>9-30.01</t>
  </si>
  <si>
    <t>17-8477-01</t>
  </si>
  <si>
    <t>Sandtrap</t>
  </si>
  <si>
    <t xml:space="preserve">Hunt </t>
  </si>
  <si>
    <t>17-6405-00</t>
  </si>
  <si>
    <t>HPL Katy</t>
  </si>
  <si>
    <t>17-7227-00</t>
  </si>
  <si>
    <t>HPL Texoma</t>
  </si>
  <si>
    <t>17-0976-13</t>
  </si>
  <si>
    <t>LS-MC-1460</t>
  </si>
  <si>
    <t>REM / Cynergi</t>
  </si>
  <si>
    <t>REM / Williams</t>
  </si>
  <si>
    <t>01T957</t>
  </si>
  <si>
    <t>Conoco Sterling</t>
  </si>
  <si>
    <t>17-1954-50</t>
  </si>
  <si>
    <t>18-0006-00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</si>
</sst>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Border="1"/>
    <xf numFmtId="14" fontId="7" fillId="0" borderId="0" xfId="0" applyNumberFormat="1" applyFont="1" applyBorder="1"/>
    <xf numFmtId="9" fontId="0" fillId="0" borderId="0" xfId="2" applyFont="1" applyBorder="1"/>
    <xf numFmtId="9" fontId="0" fillId="0" borderId="1" xfId="2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/>
    <xf numFmtId="0" fontId="9" fillId="0" borderId="1" xfId="0" applyFont="1" applyBorder="1"/>
    <xf numFmtId="0" fontId="9" fillId="0" borderId="0" xfId="0" applyFont="1"/>
    <xf numFmtId="9" fontId="10" fillId="0" borderId="1" xfId="2" applyFont="1" applyBorder="1"/>
    <xf numFmtId="0" fontId="11" fillId="0" borderId="0" xfId="0" applyFont="1"/>
    <xf numFmtId="1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9" fontId="9" fillId="0" borderId="1" xfId="2" applyFont="1" applyBorder="1"/>
    <xf numFmtId="3" fontId="3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9" fontId="8" fillId="0" borderId="1" xfId="2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2" xfId="0" applyBorder="1"/>
    <xf numFmtId="0" fontId="0" fillId="0" borderId="3" xfId="0" applyBorder="1"/>
    <xf numFmtId="9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8" fillId="0" borderId="5" xfId="0" applyFont="1" applyBorder="1"/>
    <xf numFmtId="9" fontId="8" fillId="0" borderId="0" xfId="2" applyFont="1" applyBorder="1"/>
    <xf numFmtId="0" fontId="8" fillId="0" borderId="9" xfId="0" applyFont="1" applyBorder="1"/>
    <xf numFmtId="0" fontId="8" fillId="0" borderId="10" xfId="0" applyFont="1" applyBorder="1"/>
    <xf numFmtId="0" fontId="0" fillId="0" borderId="10" xfId="0" applyBorder="1"/>
    <xf numFmtId="9" fontId="8" fillId="0" borderId="10" xfId="2" applyFont="1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9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5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9" fontId="0" fillId="0" borderId="10" xfId="2" applyFont="1" applyBorder="1"/>
    <xf numFmtId="0" fontId="0" fillId="0" borderId="10" xfId="0" applyBorder="1" applyAlignment="1">
      <alignment horizontal="center"/>
    </xf>
    <xf numFmtId="0" fontId="10" fillId="0" borderId="5" xfId="0" applyFont="1" applyBorder="1"/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9" fillId="0" borderId="3" xfId="0" applyFont="1" applyBorder="1"/>
    <xf numFmtId="1" fontId="9" fillId="0" borderId="0" xfId="0" applyNumberFormat="1" applyFont="1" applyBorder="1" applyAlignment="1">
      <alignment horizontal="right"/>
    </xf>
    <xf numFmtId="3" fontId="3" fillId="0" borderId="8" xfId="0" applyNumberFormat="1" applyFont="1" applyBorder="1"/>
    <xf numFmtId="0" fontId="3" fillId="0" borderId="0" xfId="0" applyFont="1" applyBorder="1"/>
    <xf numFmtId="9" fontId="9" fillId="0" borderId="0" xfId="2" applyFont="1" applyBorder="1"/>
    <xf numFmtId="3" fontId="3" fillId="0" borderId="6" xfId="0" applyNumberFormat="1" applyFont="1" applyBorder="1"/>
    <xf numFmtId="1" fontId="9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0" xfId="0" applyNumberFormat="1" applyFont="1" applyBorder="1"/>
    <xf numFmtId="1" fontId="0" fillId="0" borderId="3" xfId="0" applyNumberFormat="1" applyBorder="1" applyAlignment="1">
      <alignment horizontal="right"/>
    </xf>
    <xf numFmtId="3" fontId="0" fillId="0" borderId="4" xfId="0" applyNumberFormat="1" applyBorder="1"/>
    <xf numFmtId="3" fontId="10" fillId="0" borderId="6" xfId="0" applyNumberFormat="1" applyFont="1" applyBorder="1"/>
    <xf numFmtId="0" fontId="4" fillId="0" borderId="5" xfId="0" applyFont="1" applyBorder="1"/>
    <xf numFmtId="3" fontId="9" fillId="0" borderId="1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7" xfId="0" applyBorder="1"/>
    <xf numFmtId="0" fontId="6" fillId="0" borderId="0" xfId="0" applyFo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4" fillId="0" borderId="0" xfId="0" applyNumberFormat="1" applyFont="1" applyBorder="1"/>
    <xf numFmtId="0" fontId="12" fillId="0" borderId="0" xfId="0" applyFont="1" applyBorder="1"/>
    <xf numFmtId="3" fontId="9" fillId="0" borderId="0" xfId="0" applyNumberFormat="1" applyFont="1" applyBorder="1"/>
    <xf numFmtId="0" fontId="8" fillId="0" borderId="12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9" fontId="9" fillId="0" borderId="13" xfId="2" applyFont="1" applyBorder="1"/>
    <xf numFmtId="1" fontId="9" fillId="0" borderId="13" xfId="0" applyNumberFormat="1" applyFont="1" applyBorder="1" applyAlignment="1">
      <alignment horizontal="right"/>
    </xf>
    <xf numFmtId="3" fontId="3" fillId="0" borderId="14" xfId="0" applyNumberFormat="1" applyFont="1" applyBorder="1"/>
    <xf numFmtId="1" fontId="9" fillId="0" borderId="1" xfId="0" applyNumberFormat="1" applyFont="1" applyBorder="1" applyAlignment="1">
      <alignment horizontal="right"/>
    </xf>
    <xf numFmtId="9" fontId="9" fillId="0" borderId="10" xfId="2" applyFont="1" applyBorder="1"/>
    <xf numFmtId="14" fontId="3" fillId="0" borderId="0" xfId="0" applyNumberFormat="1" applyFont="1" applyBorder="1"/>
    <xf numFmtId="0" fontId="5" fillId="0" borderId="0" xfId="0" applyFont="1"/>
    <xf numFmtId="0" fontId="8" fillId="0" borderId="1" xfId="0" applyFont="1" applyBorder="1" applyAlignment="1">
      <alignment horizontal="right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10" fontId="8" fillId="0" borderId="1" xfId="2" applyNumberFormat="1" applyFont="1" applyBorder="1"/>
    <xf numFmtId="0" fontId="4" fillId="0" borderId="0" xfId="0" applyFont="1" applyBorder="1"/>
    <xf numFmtId="166" fontId="3" fillId="0" borderId="0" xfId="1" applyNumberFormat="1" applyFont="1" applyBorder="1"/>
    <xf numFmtId="166" fontId="9" fillId="0" borderId="0" xfId="1" applyNumberFormat="1" applyFont="1" applyBorder="1"/>
    <xf numFmtId="166" fontId="9" fillId="0" borderId="1" xfId="1" applyNumberFormat="1" applyFont="1" applyBorder="1"/>
    <xf numFmtId="166" fontId="8" fillId="0" borderId="1" xfId="1" applyNumberFormat="1" applyFont="1" applyBorder="1"/>
    <xf numFmtId="166" fontId="8" fillId="0" borderId="0" xfId="1" applyNumberFormat="1" applyFont="1" applyBorder="1"/>
    <xf numFmtId="166" fontId="0" fillId="0" borderId="0" xfId="1" applyNumberFormat="1" applyFont="1"/>
    <xf numFmtId="166" fontId="9" fillId="0" borderId="10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>
      <alignment horizontal="left"/>
    </xf>
    <xf numFmtId="166" fontId="9" fillId="0" borderId="1" xfId="1" applyNumberFormat="1" applyFont="1" applyFill="1" applyBorder="1"/>
    <xf numFmtId="166" fontId="9" fillId="0" borderId="0" xfId="1" applyNumberFormat="1" applyFont="1" applyFill="1" applyBorder="1"/>
    <xf numFmtId="9" fontId="9" fillId="0" borderId="1" xfId="2" applyFont="1" applyFill="1" applyBorder="1"/>
    <xf numFmtId="1" fontId="9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/>
    <xf numFmtId="0" fontId="0" fillId="0" borderId="0" xfId="0" applyFill="1"/>
    <xf numFmtId="0" fontId="9" fillId="0" borderId="1" xfId="0" applyFont="1" applyFill="1" applyBorder="1"/>
    <xf numFmtId="3" fontId="3" fillId="0" borderId="11" xfId="0" applyNumberFormat="1" applyFont="1" applyFill="1" applyBorder="1"/>
    <xf numFmtId="166" fontId="9" fillId="0" borderId="13" xfId="1" applyNumberFormat="1" applyFont="1" applyBorder="1"/>
    <xf numFmtId="166" fontId="9" fillId="0" borderId="3" xfId="1" applyNumberFormat="1" applyFont="1" applyBorder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zoomScale="60" workbookViewId="0">
      <selection activeCell="I39" sqref="I39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5" customWidth="1"/>
    <col min="5" max="5" width="14.7109375" customWidth="1"/>
    <col min="6" max="6" width="18.7109375" customWidth="1"/>
    <col min="7" max="7" width="17.85546875" bestFit="1" customWidth="1"/>
    <col min="8" max="8" width="14" bestFit="1" customWidth="1"/>
    <col min="9" max="9" width="11.28515625" customWidth="1"/>
    <col min="13" max="13" width="12.5703125" bestFit="1" customWidth="1"/>
  </cols>
  <sheetData>
    <row r="1" spans="1:13" ht="25.5" x14ac:dyDescent="0.3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">
      <c r="K2" s="1"/>
      <c r="L2" s="2"/>
    </row>
    <row r="3" spans="1:13" ht="20.25" x14ac:dyDescent="0.3">
      <c r="A3" s="3" t="s">
        <v>1</v>
      </c>
      <c r="B3" s="3"/>
      <c r="C3" s="3"/>
      <c r="K3" s="1" t="s">
        <v>2</v>
      </c>
      <c r="L3" s="4"/>
      <c r="M3" s="5"/>
    </row>
    <row r="4" spans="1:13" ht="20.25" x14ac:dyDescent="0.3">
      <c r="A4" s="3" t="s">
        <v>3</v>
      </c>
      <c r="B4" s="3"/>
      <c r="C4" s="3" t="s">
        <v>16</v>
      </c>
      <c r="K4" s="1" t="s">
        <v>4</v>
      </c>
      <c r="L4" s="2"/>
      <c r="M4" t="s">
        <v>5</v>
      </c>
    </row>
    <row r="5" spans="1:13" x14ac:dyDescent="0.2">
      <c r="A5" t="s">
        <v>6</v>
      </c>
      <c r="K5" s="1" t="s">
        <v>7</v>
      </c>
      <c r="L5" s="2"/>
      <c r="M5" t="s">
        <v>5</v>
      </c>
    </row>
    <row r="6" spans="1:13" x14ac:dyDescent="0.2">
      <c r="A6" t="s">
        <v>8</v>
      </c>
      <c r="K6" s="1" t="s">
        <v>9</v>
      </c>
      <c r="L6" s="2"/>
      <c r="M6" t="s">
        <v>52</v>
      </c>
    </row>
    <row r="7" spans="1:13" x14ac:dyDescent="0.2">
      <c r="K7" s="1" t="s">
        <v>10</v>
      </c>
      <c r="L7" s="2"/>
      <c r="M7" t="s">
        <v>53</v>
      </c>
    </row>
    <row r="8" spans="1:13" ht="18" x14ac:dyDescent="0.25">
      <c r="A8" s="6" t="s">
        <v>11</v>
      </c>
      <c r="B8" s="6"/>
      <c r="C8" s="6" t="s">
        <v>12</v>
      </c>
      <c r="D8" s="6"/>
      <c r="K8" s="1" t="s">
        <v>13</v>
      </c>
      <c r="L8" s="2"/>
      <c r="M8" t="s">
        <v>54</v>
      </c>
    </row>
    <row r="9" spans="1:13" ht="18" x14ac:dyDescent="0.25">
      <c r="A9" s="6" t="s">
        <v>13</v>
      </c>
      <c r="B9" s="6"/>
      <c r="C9" s="6" t="s">
        <v>14</v>
      </c>
      <c r="D9" s="81"/>
      <c r="K9" s="1" t="s">
        <v>15</v>
      </c>
      <c r="L9" s="2"/>
      <c r="M9" s="62">
        <f ca="1">NOW()</f>
        <v>37285.557697569442</v>
      </c>
    </row>
    <row r="10" spans="1:13" x14ac:dyDescent="0.2">
      <c r="K10" s="1"/>
      <c r="L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9"/>
      <c r="L11" s="4"/>
      <c r="M11" s="7"/>
    </row>
    <row r="12" spans="1:13" ht="18" x14ac:dyDescent="0.25">
      <c r="A12" s="7" t="s">
        <v>16</v>
      </c>
      <c r="B12" s="7"/>
      <c r="C12" s="7" t="s">
        <v>17</v>
      </c>
      <c r="D12" s="63" t="s">
        <v>18</v>
      </c>
      <c r="E12" s="28" t="s">
        <v>19</v>
      </c>
      <c r="F12" s="60">
        <v>37257</v>
      </c>
      <c r="G12" s="28" t="s">
        <v>20</v>
      </c>
      <c r="H12" s="61">
        <v>37287</v>
      </c>
      <c r="I12" s="7"/>
      <c r="J12" s="7"/>
      <c r="K12" s="9"/>
      <c r="L12" s="4"/>
      <c r="M12" s="7"/>
    </row>
    <row r="13" spans="1:13" ht="13.5" thickBot="1" x14ac:dyDescent="0.25">
      <c r="A13" s="7"/>
      <c r="B13" s="7"/>
      <c r="C13" s="32"/>
      <c r="D13" s="7"/>
      <c r="E13" s="8"/>
      <c r="F13" s="8"/>
      <c r="G13" s="7"/>
      <c r="H13" s="7"/>
      <c r="I13" s="7"/>
      <c r="J13" s="7"/>
      <c r="K13" s="9"/>
      <c r="L13" s="4"/>
      <c r="M13" s="7"/>
    </row>
    <row r="14" spans="1:13" x14ac:dyDescent="0.2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7"/>
    </row>
    <row r="15" spans="1:13" x14ac:dyDescent="0.2">
      <c r="A15" s="59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4"/>
      <c r="M15" s="39"/>
    </row>
    <row r="16" spans="1:13" x14ac:dyDescent="0.2">
      <c r="A16" s="38"/>
      <c r="B16" s="7"/>
      <c r="C16" s="7"/>
      <c r="D16" s="7"/>
      <c r="E16" s="7"/>
      <c r="F16" s="7"/>
      <c r="G16" s="7"/>
      <c r="H16" s="7"/>
      <c r="I16" s="7"/>
      <c r="J16" s="7"/>
      <c r="K16" s="9"/>
      <c r="L16" s="4"/>
      <c r="M16" s="39"/>
    </row>
    <row r="17" spans="1:16" x14ac:dyDescent="0.2">
      <c r="A17" s="80" t="s">
        <v>22</v>
      </c>
      <c r="B17" s="7"/>
      <c r="C17" s="5" t="s">
        <v>23</v>
      </c>
      <c r="D17" s="7"/>
      <c r="E17" s="5" t="s">
        <v>24</v>
      </c>
      <c r="F17" s="7"/>
      <c r="G17" s="7" t="s">
        <v>25</v>
      </c>
      <c r="H17" s="5"/>
      <c r="I17" s="7" t="s">
        <v>26</v>
      </c>
      <c r="J17" s="7"/>
      <c r="K17" s="9" t="s">
        <v>27</v>
      </c>
      <c r="L17" s="83" t="s">
        <v>28</v>
      </c>
      <c r="M17" s="39" t="s">
        <v>29</v>
      </c>
      <c r="N17" s="84"/>
      <c r="P17" s="84"/>
    </row>
    <row r="18" spans="1:16" x14ac:dyDescent="0.2">
      <c r="A18" s="38"/>
      <c r="B18" s="7"/>
      <c r="C18" s="7"/>
      <c r="D18" s="7"/>
      <c r="E18" s="7"/>
      <c r="F18" s="7"/>
      <c r="G18" s="7" t="s">
        <v>30</v>
      </c>
      <c r="H18" s="7"/>
      <c r="I18" s="7" t="s">
        <v>30</v>
      </c>
      <c r="J18" s="7"/>
      <c r="K18" s="9"/>
      <c r="L18" s="4"/>
      <c r="M18" s="39"/>
    </row>
    <row r="19" spans="1:16" x14ac:dyDescent="0.2">
      <c r="A19" s="38"/>
      <c r="B19" s="7"/>
      <c r="C19" s="7"/>
      <c r="D19" s="7"/>
      <c r="E19" s="7"/>
      <c r="F19" s="7"/>
      <c r="G19" s="7"/>
      <c r="H19" s="7"/>
      <c r="I19" s="7"/>
      <c r="J19" s="7"/>
      <c r="K19" s="9"/>
      <c r="L19" s="4"/>
      <c r="M19" s="39"/>
    </row>
    <row r="20" spans="1:16" ht="20.25" x14ac:dyDescent="0.3">
      <c r="A20" s="40" t="s">
        <v>31</v>
      </c>
      <c r="B20" s="28"/>
      <c r="C20" s="13" t="s">
        <v>32</v>
      </c>
      <c r="D20" s="5" t="s">
        <v>16</v>
      </c>
      <c r="E20" s="14" t="s">
        <v>33</v>
      </c>
      <c r="F20" s="7"/>
      <c r="G20" s="11">
        <v>0</v>
      </c>
      <c r="H20" s="7"/>
      <c r="I20" s="11">
        <v>0</v>
      </c>
      <c r="J20" s="7"/>
      <c r="K20" s="30">
        <v>0.01</v>
      </c>
      <c r="L20" s="31">
        <f>K20*I20</f>
        <v>0</v>
      </c>
      <c r="M20" s="41">
        <f>I20-L20</f>
        <v>0</v>
      </c>
    </row>
    <row r="21" spans="1:16" ht="18" x14ac:dyDescent="0.25">
      <c r="A21" s="42"/>
      <c r="B21" s="28"/>
      <c r="C21" s="28"/>
      <c r="D21" s="7"/>
      <c r="E21" s="7"/>
      <c r="F21" s="7"/>
      <c r="G21" s="7"/>
      <c r="H21" s="7"/>
      <c r="I21" s="7"/>
      <c r="J21" s="7"/>
      <c r="K21" s="43"/>
      <c r="L21" s="31"/>
      <c r="M21" s="41"/>
    </row>
    <row r="22" spans="1:16" ht="18" x14ac:dyDescent="0.25">
      <c r="A22" s="40" t="s">
        <v>50</v>
      </c>
      <c r="B22" s="28"/>
      <c r="C22" s="11" t="s">
        <v>51</v>
      </c>
      <c r="D22" s="5"/>
      <c r="E22" s="98">
        <v>5095037</v>
      </c>
      <c r="F22" s="7"/>
      <c r="G22" s="11">
        <v>0</v>
      </c>
      <c r="H22" s="7"/>
      <c r="I22" s="11">
        <v>0</v>
      </c>
      <c r="J22" s="7"/>
      <c r="K22" s="30">
        <v>0.01</v>
      </c>
      <c r="L22" s="31">
        <f>K22*I22</f>
        <v>0</v>
      </c>
      <c r="M22" s="41">
        <f>I22-L22</f>
        <v>0</v>
      </c>
    </row>
    <row r="23" spans="1:16" ht="18" x14ac:dyDescent="0.25">
      <c r="A23" s="42"/>
      <c r="B23" s="28"/>
      <c r="C23" s="28"/>
      <c r="D23" s="7"/>
      <c r="E23" s="7"/>
      <c r="F23" s="7"/>
      <c r="G23" s="7"/>
      <c r="H23" s="7"/>
      <c r="I23" s="7"/>
      <c r="J23" s="7"/>
      <c r="K23" s="43"/>
      <c r="L23" s="31"/>
      <c r="M23" s="41"/>
    </row>
    <row r="24" spans="1:16" ht="18" x14ac:dyDescent="0.25">
      <c r="A24" s="40" t="s">
        <v>81</v>
      </c>
      <c r="B24" s="28"/>
      <c r="C24" s="11" t="s">
        <v>34</v>
      </c>
      <c r="D24" s="5"/>
      <c r="E24" s="11">
        <v>27600</v>
      </c>
      <c r="F24" s="7"/>
      <c r="G24" s="11">
        <v>0</v>
      </c>
      <c r="H24" s="28"/>
      <c r="I24" s="11">
        <v>0</v>
      </c>
      <c r="J24" s="7"/>
      <c r="K24" s="30">
        <v>0.01</v>
      </c>
      <c r="L24" s="31">
        <f>K24*I24</f>
        <v>0</v>
      </c>
      <c r="M24" s="41">
        <f>I24-L24</f>
        <v>0</v>
      </c>
    </row>
    <row r="25" spans="1:16" ht="18" x14ac:dyDescent="0.25">
      <c r="A25" s="42"/>
      <c r="B25" s="28"/>
      <c r="C25" s="28"/>
      <c r="D25" s="7"/>
      <c r="E25" s="7"/>
      <c r="F25" s="7"/>
      <c r="G25" s="7"/>
      <c r="H25" s="7"/>
      <c r="I25" s="7"/>
      <c r="J25" s="7"/>
      <c r="K25" s="43"/>
      <c r="L25" s="31"/>
      <c r="M25" s="41"/>
    </row>
    <row r="26" spans="1:16" ht="18" x14ac:dyDescent="0.25">
      <c r="A26" s="40" t="s">
        <v>50</v>
      </c>
      <c r="B26" s="28"/>
      <c r="C26" s="11" t="s">
        <v>51</v>
      </c>
      <c r="D26" s="5"/>
      <c r="E26" s="11">
        <v>5097039</v>
      </c>
      <c r="F26" s="7"/>
      <c r="G26" s="11">
        <v>0</v>
      </c>
      <c r="H26" s="28"/>
      <c r="I26" s="11">
        <v>0</v>
      </c>
      <c r="J26" s="7"/>
      <c r="K26" s="30">
        <v>0.01</v>
      </c>
      <c r="L26" s="31">
        <f>K26*I26</f>
        <v>0</v>
      </c>
      <c r="M26" s="41">
        <f>I26-L26</f>
        <v>0</v>
      </c>
    </row>
    <row r="27" spans="1:16" ht="18" x14ac:dyDescent="0.25">
      <c r="A27" s="42"/>
      <c r="B27" s="28"/>
      <c r="C27" s="28"/>
      <c r="D27" s="7"/>
      <c r="E27" s="7"/>
      <c r="F27" s="7"/>
      <c r="G27" s="7"/>
      <c r="H27" s="7"/>
      <c r="I27" s="7"/>
      <c r="J27" s="7"/>
      <c r="K27" s="43"/>
      <c r="L27" s="31"/>
      <c r="M27" s="41"/>
    </row>
    <row r="28" spans="1:16" ht="18" x14ac:dyDescent="0.25">
      <c r="A28" s="40"/>
      <c r="B28" s="28"/>
      <c r="C28" s="11"/>
      <c r="D28" s="5"/>
      <c r="E28" s="5"/>
      <c r="F28" s="7"/>
      <c r="G28" s="5"/>
      <c r="H28" s="7"/>
      <c r="I28" s="5"/>
      <c r="J28" s="7"/>
      <c r="K28" s="30"/>
      <c r="L28" s="31">
        <f>K28*I28</f>
        <v>0</v>
      </c>
      <c r="M28" s="41">
        <f>I28-L28</f>
        <v>0</v>
      </c>
    </row>
    <row r="29" spans="1:16" ht="18.75" thickBot="1" x14ac:dyDescent="0.3">
      <c r="A29" s="44"/>
      <c r="B29" s="45"/>
      <c r="C29" s="45"/>
      <c r="D29" s="46"/>
      <c r="E29" s="46"/>
      <c r="F29" s="46"/>
      <c r="G29" s="46"/>
      <c r="H29" s="46"/>
      <c r="I29" s="46"/>
      <c r="J29" s="46"/>
      <c r="K29" s="47"/>
      <c r="L29" s="48"/>
      <c r="M29" s="49"/>
    </row>
    <row r="30" spans="1:16" ht="18" x14ac:dyDescent="0.25">
      <c r="A30" s="12"/>
      <c r="B30" s="12"/>
      <c r="C30" s="12"/>
      <c r="K30" s="1"/>
      <c r="L30" s="2"/>
      <c r="M30" s="97">
        <f>SUM(M20:M28)</f>
        <v>0</v>
      </c>
    </row>
    <row r="31" spans="1:16" ht="13.5" thickBo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9"/>
      <c r="L31" s="4"/>
      <c r="M31" s="7"/>
    </row>
    <row r="32" spans="1:16" x14ac:dyDescent="0.2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7"/>
    </row>
    <row r="33" spans="1:13" x14ac:dyDescent="0.2">
      <c r="A33" s="59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9"/>
      <c r="L33" s="4"/>
      <c r="M33" s="39"/>
    </row>
    <row r="34" spans="1:13" x14ac:dyDescent="0.2">
      <c r="A34" s="38"/>
      <c r="B34" s="7"/>
      <c r="C34" s="7"/>
      <c r="D34" s="7"/>
      <c r="E34" s="7"/>
      <c r="F34" s="7"/>
      <c r="G34" s="7"/>
      <c r="H34" s="7"/>
      <c r="I34" s="7"/>
      <c r="J34" s="7"/>
      <c r="K34" s="9"/>
      <c r="L34" s="4"/>
      <c r="M34" s="39"/>
    </row>
    <row r="35" spans="1:13" x14ac:dyDescent="0.2">
      <c r="A35" s="38" t="s">
        <v>22</v>
      </c>
      <c r="B35" s="7"/>
      <c r="C35" s="7" t="s">
        <v>23</v>
      </c>
      <c r="D35" s="7"/>
      <c r="E35" s="7" t="s">
        <v>36</v>
      </c>
      <c r="F35" s="7"/>
      <c r="G35" s="7" t="s">
        <v>25</v>
      </c>
      <c r="H35" s="7"/>
      <c r="I35" s="7" t="s">
        <v>26</v>
      </c>
      <c r="J35" s="7"/>
      <c r="K35" s="9"/>
      <c r="L35" s="4"/>
      <c r="M35" s="39" t="s">
        <v>29</v>
      </c>
    </row>
    <row r="36" spans="1:13" x14ac:dyDescent="0.2">
      <c r="A36" s="38"/>
      <c r="B36" s="7"/>
      <c r="C36" s="7"/>
      <c r="D36" s="7"/>
      <c r="E36" s="7"/>
      <c r="F36" s="7"/>
      <c r="G36" s="7" t="s">
        <v>30</v>
      </c>
      <c r="H36" s="7"/>
      <c r="I36" s="7" t="s">
        <v>30</v>
      </c>
      <c r="J36" s="7"/>
      <c r="K36" s="9"/>
      <c r="L36" s="4"/>
      <c r="M36" s="39"/>
    </row>
    <row r="37" spans="1:13" x14ac:dyDescent="0.2">
      <c r="A37" s="38"/>
      <c r="B37" s="7"/>
      <c r="C37" s="7"/>
      <c r="D37" s="7"/>
      <c r="E37" s="7"/>
      <c r="F37" s="7"/>
      <c r="G37" s="7"/>
      <c r="H37" s="7"/>
      <c r="I37" s="7"/>
      <c r="J37" s="7"/>
      <c r="K37" s="9"/>
      <c r="L37" s="4"/>
      <c r="M37" s="39"/>
    </row>
    <row r="38" spans="1:13" ht="20.25" x14ac:dyDescent="0.3">
      <c r="A38" s="50" t="s">
        <v>37</v>
      </c>
      <c r="B38" s="29"/>
      <c r="C38" s="14" t="s">
        <v>65</v>
      </c>
      <c r="D38" s="5"/>
      <c r="E38" s="5"/>
      <c r="F38" s="7"/>
      <c r="G38" s="11">
        <v>0</v>
      </c>
      <c r="H38" s="7"/>
      <c r="I38" s="11">
        <v>0</v>
      </c>
      <c r="J38" s="51"/>
      <c r="K38" s="16"/>
      <c r="L38" s="52"/>
      <c r="M38" s="41">
        <f>I38</f>
        <v>0</v>
      </c>
    </row>
    <row r="39" spans="1:13" ht="20.25" x14ac:dyDescent="0.3">
      <c r="A39" s="53"/>
      <c r="B39" s="29"/>
      <c r="C39" s="29"/>
      <c r="D39" s="7"/>
      <c r="E39" s="7"/>
      <c r="F39" s="7"/>
      <c r="G39" s="7"/>
      <c r="H39" s="7"/>
      <c r="I39" s="7"/>
      <c r="J39" s="7"/>
      <c r="K39" s="9"/>
      <c r="L39" s="4"/>
      <c r="M39" s="39"/>
    </row>
    <row r="40" spans="1:13" s="12" customFormat="1" ht="18" x14ac:dyDescent="0.25">
      <c r="A40" s="40" t="s">
        <v>74</v>
      </c>
      <c r="B40" s="28"/>
      <c r="C40" s="11" t="s">
        <v>73</v>
      </c>
      <c r="D40" s="11"/>
      <c r="E40" s="11">
        <v>96061532</v>
      </c>
      <c r="F40" s="28"/>
      <c r="G40" s="11">
        <v>0</v>
      </c>
      <c r="H40" s="28"/>
      <c r="I40" s="11">
        <v>0</v>
      </c>
      <c r="J40" s="28"/>
      <c r="K40" s="30"/>
      <c r="L40" s="31"/>
      <c r="M40" s="41">
        <v>0</v>
      </c>
    </row>
    <row r="41" spans="1:13" ht="20.25" x14ac:dyDescent="0.3">
      <c r="A41" s="53"/>
      <c r="B41" s="29"/>
      <c r="C41" s="29"/>
      <c r="D41" s="7"/>
      <c r="E41" s="7"/>
      <c r="F41" s="7"/>
      <c r="G41" s="7"/>
      <c r="H41" s="7"/>
      <c r="I41" s="7"/>
      <c r="J41" s="7"/>
      <c r="K41" s="9"/>
      <c r="L41" s="4"/>
      <c r="M41" s="39"/>
    </row>
    <row r="42" spans="1:13" ht="20.25" x14ac:dyDescent="0.3">
      <c r="A42" s="50"/>
      <c r="B42" s="29"/>
      <c r="C42" s="14"/>
      <c r="D42" s="5"/>
      <c r="E42" s="5"/>
      <c r="F42" s="7"/>
      <c r="G42" s="5"/>
      <c r="H42" s="7"/>
      <c r="I42" s="5"/>
      <c r="J42" s="7"/>
      <c r="K42" s="10"/>
      <c r="L42" s="4"/>
      <c r="M42" s="54"/>
    </row>
    <row r="43" spans="1:13" ht="20.25" x14ac:dyDescent="0.3">
      <c r="A43" s="53"/>
      <c r="B43" s="29"/>
      <c r="C43" s="29"/>
      <c r="D43" s="7"/>
      <c r="E43" s="7"/>
      <c r="F43" s="7"/>
      <c r="G43" s="7"/>
      <c r="H43" s="7"/>
      <c r="I43" s="7"/>
      <c r="J43" s="7"/>
      <c r="K43" s="9"/>
      <c r="L43" s="4"/>
      <c r="M43" s="39"/>
    </row>
    <row r="44" spans="1:13" ht="20.25" x14ac:dyDescent="0.3">
      <c r="A44" s="50"/>
      <c r="B44" s="29"/>
      <c r="C44" s="14"/>
      <c r="D44" s="5"/>
      <c r="E44" s="5"/>
      <c r="F44" s="7"/>
      <c r="G44" s="5"/>
      <c r="H44" s="7"/>
      <c r="I44" s="5"/>
      <c r="J44" s="7"/>
      <c r="K44" s="10"/>
      <c r="L44" s="4"/>
      <c r="M44" s="54"/>
    </row>
    <row r="45" spans="1:13" ht="20.25" x14ac:dyDescent="0.3">
      <c r="A45" s="53"/>
      <c r="B45" s="29"/>
      <c r="C45" s="29"/>
      <c r="D45" s="7"/>
      <c r="E45" s="7"/>
      <c r="F45" s="7"/>
      <c r="G45" s="7"/>
      <c r="H45" s="7"/>
      <c r="I45" s="7"/>
      <c r="J45" s="7"/>
      <c r="K45" s="9"/>
      <c r="L45" s="4"/>
      <c r="M45" s="39"/>
    </row>
    <row r="46" spans="1:13" ht="20.25" x14ac:dyDescent="0.3">
      <c r="A46" s="50"/>
      <c r="B46" s="29"/>
      <c r="C46" s="14"/>
      <c r="D46" s="5"/>
      <c r="E46" s="5"/>
      <c r="F46" s="7"/>
      <c r="G46" s="5"/>
      <c r="H46" s="7"/>
      <c r="I46" s="5"/>
      <c r="J46" s="7"/>
      <c r="K46" s="10"/>
      <c r="L46" s="4"/>
      <c r="M46" s="54"/>
    </row>
    <row r="47" spans="1:13" ht="21" thickBot="1" x14ac:dyDescent="0.35">
      <c r="A47" s="55"/>
      <c r="B47" s="56"/>
      <c r="C47" s="56"/>
      <c r="D47" s="46"/>
      <c r="E47" s="46"/>
      <c r="F47" s="46"/>
      <c r="G47" s="46"/>
      <c r="H47" s="46"/>
      <c r="I47" s="46"/>
      <c r="J47" s="46"/>
      <c r="K47" s="57"/>
      <c r="L47" s="58"/>
      <c r="M47" s="49"/>
    </row>
    <row r="48" spans="1:13" x14ac:dyDescent="0.2">
      <c r="K48" s="1"/>
      <c r="L48" s="2"/>
    </row>
    <row r="49" spans="1:13" x14ac:dyDescent="0.2">
      <c r="M49">
        <v>9900</v>
      </c>
    </row>
    <row r="54" spans="1:13" x14ac:dyDescent="0.2">
      <c r="A54" t="s">
        <v>70</v>
      </c>
    </row>
  </sheetData>
  <mergeCells count="1">
    <mergeCell ref="A1:M1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A13" zoomScale="60" workbookViewId="0">
      <selection activeCell="Q37" sqref="Q37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8.28515625" customWidth="1"/>
    <col min="5" max="5" width="24.140625" customWidth="1"/>
    <col min="6" max="6" width="16.5703125" customWidth="1"/>
    <col min="8" max="8" width="12.7109375" customWidth="1"/>
    <col min="9" max="9" width="15.28515625" bestFit="1" customWidth="1"/>
    <col min="10" max="10" width="8.42578125" customWidth="1"/>
    <col min="11" max="11" width="12.7109375" customWidth="1"/>
    <col min="13" max="13" width="11.85546875" bestFit="1" customWidth="1"/>
    <col min="14" max="14" width="14.28515625" bestFit="1" customWidth="1"/>
    <col min="15" max="15" width="11.285156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27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52</v>
      </c>
    </row>
    <row r="4" spans="1:15" x14ac:dyDescent="0.2">
      <c r="C4" t="s">
        <v>16</v>
      </c>
      <c r="M4" t="s">
        <v>10</v>
      </c>
      <c r="N4" s="18"/>
      <c r="O4" s="19" t="s">
        <v>53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63" t="s">
        <v>40</v>
      </c>
      <c r="E9" s="7" t="s">
        <v>19</v>
      </c>
      <c r="F9" s="96">
        <f ca="1">TODAY()+1</f>
        <v>37286</v>
      </c>
      <c r="G9" s="86"/>
      <c r="H9" s="86" t="s">
        <v>20</v>
      </c>
      <c r="I9" s="96">
        <v>37287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0.25" x14ac:dyDescent="0.3">
      <c r="A17" s="88" t="s">
        <v>59</v>
      </c>
      <c r="B17" s="64"/>
      <c r="C17" s="89" t="s">
        <v>34</v>
      </c>
      <c r="D17" s="64" t="s">
        <v>16</v>
      </c>
      <c r="E17" s="90">
        <v>24198</v>
      </c>
      <c r="F17" s="64"/>
      <c r="G17" s="64"/>
      <c r="H17" s="125">
        <v>0</v>
      </c>
      <c r="I17" s="126"/>
      <c r="J17" s="126"/>
      <c r="K17" s="125">
        <v>0</v>
      </c>
      <c r="L17" s="64"/>
      <c r="M17" s="91">
        <v>0.01</v>
      </c>
      <c r="N17" s="92">
        <f>K17*M17</f>
        <v>0</v>
      </c>
      <c r="O17" s="93">
        <f>K17-N17</f>
        <v>0</v>
      </c>
    </row>
    <row r="18" spans="1:15" ht="20.25" x14ac:dyDescent="0.3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0.25" x14ac:dyDescent="0.3">
      <c r="A19" s="40" t="s">
        <v>62</v>
      </c>
      <c r="B19" s="29"/>
      <c r="C19" s="14" t="s">
        <v>61</v>
      </c>
      <c r="D19" s="29"/>
      <c r="E19" s="82">
        <v>108188</v>
      </c>
      <c r="F19" s="29"/>
      <c r="G19" s="29"/>
      <c r="H19" s="105">
        <v>0</v>
      </c>
      <c r="I19" s="104"/>
      <c r="J19" s="104"/>
      <c r="K19" s="105">
        <v>0</v>
      </c>
      <c r="L19" s="29"/>
      <c r="M19" s="26">
        <v>0.01</v>
      </c>
      <c r="N19" s="94">
        <f>K19*M19</f>
        <v>0</v>
      </c>
      <c r="O19" s="66">
        <f>K19-N19</f>
        <v>0</v>
      </c>
    </row>
    <row r="20" spans="1:15" ht="20.25" x14ac:dyDescent="0.3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0.25" x14ac:dyDescent="0.3">
      <c r="A21" s="40" t="s">
        <v>63</v>
      </c>
      <c r="B21" s="29"/>
      <c r="C21" s="14" t="s">
        <v>64</v>
      </c>
      <c r="D21" s="29"/>
      <c r="E21" s="82">
        <v>3194</v>
      </c>
      <c r="F21" s="29"/>
      <c r="G21" s="29"/>
      <c r="H21" s="105">
        <v>0</v>
      </c>
      <c r="I21" s="104"/>
      <c r="J21" s="104"/>
      <c r="K21" s="105">
        <v>0</v>
      </c>
      <c r="L21" s="29"/>
      <c r="M21" s="26">
        <v>0.01</v>
      </c>
      <c r="N21" s="94">
        <f>K21*M21</f>
        <v>0</v>
      </c>
      <c r="O21" s="66">
        <f>K21-N21</f>
        <v>0</v>
      </c>
    </row>
    <row r="22" spans="1:15" ht="20.25" x14ac:dyDescent="0.3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0.25" x14ac:dyDescent="0.3">
      <c r="A23" s="40" t="s">
        <v>56</v>
      </c>
      <c r="B23" s="29"/>
      <c r="C23" s="14" t="s">
        <v>43</v>
      </c>
      <c r="D23" s="29"/>
      <c r="E23" s="82" t="s">
        <v>78</v>
      </c>
      <c r="F23" s="29"/>
      <c r="G23" s="29"/>
      <c r="H23" s="105">
        <v>0</v>
      </c>
      <c r="I23" s="104"/>
      <c r="J23" s="104"/>
      <c r="K23" s="105">
        <v>0</v>
      </c>
      <c r="L23" s="29"/>
      <c r="M23" s="26">
        <v>0.01</v>
      </c>
      <c r="N23" s="94">
        <f>K23*M23</f>
        <v>0</v>
      </c>
      <c r="O23" s="66">
        <f>K23-N23</f>
        <v>0</v>
      </c>
    </row>
    <row r="24" spans="1:15" ht="20.25" x14ac:dyDescent="0.3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0.25" x14ac:dyDescent="0.3">
      <c r="A25" s="40" t="s">
        <v>56</v>
      </c>
      <c r="B25" s="29"/>
      <c r="C25" s="14" t="s">
        <v>43</v>
      </c>
      <c r="D25" s="29"/>
      <c r="E25" s="82" t="s">
        <v>76</v>
      </c>
      <c r="F25" s="29" t="s">
        <v>58</v>
      </c>
      <c r="G25" s="29"/>
      <c r="H25" s="105">
        <v>0</v>
      </c>
      <c r="I25" s="104"/>
      <c r="J25" s="104"/>
      <c r="K25" s="105">
        <v>10000</v>
      </c>
      <c r="L25" s="29"/>
      <c r="M25" s="26">
        <v>0.01</v>
      </c>
      <c r="N25" s="94">
        <f>K25*M25</f>
        <v>100</v>
      </c>
      <c r="O25" s="66">
        <f>K25-N25</f>
        <v>9900</v>
      </c>
    </row>
    <row r="26" spans="1:15" ht="20.25" x14ac:dyDescent="0.3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0.25" x14ac:dyDescent="0.3">
      <c r="A27" s="40" t="s">
        <v>56</v>
      </c>
      <c r="B27" s="29"/>
      <c r="C27" s="14" t="s">
        <v>43</v>
      </c>
      <c r="D27" s="29"/>
      <c r="E27" s="82" t="s">
        <v>77</v>
      </c>
      <c r="F27" s="29"/>
      <c r="G27" s="29"/>
      <c r="H27" s="105">
        <v>0</v>
      </c>
      <c r="I27" s="104"/>
      <c r="J27" s="104"/>
      <c r="K27" s="105">
        <v>13715</v>
      </c>
      <c r="L27" s="29"/>
      <c r="M27" s="26">
        <v>0.01</v>
      </c>
      <c r="N27" s="94">
        <f>K27*M27</f>
        <v>137.15</v>
      </c>
      <c r="O27" s="66">
        <f>K27-N27</f>
        <v>13577.85</v>
      </c>
    </row>
    <row r="28" spans="1:15" ht="20.25" x14ac:dyDescent="0.3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0.25" x14ac:dyDescent="0.3">
      <c r="A29" s="112" t="s">
        <v>50</v>
      </c>
      <c r="B29" s="29"/>
      <c r="C29" s="114" t="s">
        <v>51</v>
      </c>
      <c r="D29" s="115"/>
      <c r="E29" s="116">
        <v>5096017</v>
      </c>
      <c r="F29" s="29"/>
      <c r="G29" s="29"/>
      <c r="H29" s="105">
        <v>0</v>
      </c>
      <c r="I29" s="104"/>
      <c r="J29" s="104"/>
      <c r="K29" s="105">
        <v>0</v>
      </c>
      <c r="L29" s="29"/>
      <c r="M29" s="26">
        <v>0.01</v>
      </c>
      <c r="N29" s="94">
        <f>K29*M29</f>
        <v>0</v>
      </c>
      <c r="O29" s="66">
        <f>K29-N29</f>
        <v>0</v>
      </c>
    </row>
    <row r="30" spans="1:15" ht="20.25" x14ac:dyDescent="0.3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s="122" customFormat="1" ht="20.25" x14ac:dyDescent="0.3">
      <c r="A31" s="112" t="s">
        <v>50</v>
      </c>
      <c r="B31" s="113"/>
      <c r="C31" s="114" t="s">
        <v>51</v>
      </c>
      <c r="D31" s="115"/>
      <c r="E31" s="116">
        <v>5095037</v>
      </c>
      <c r="F31" s="115"/>
      <c r="G31" s="115"/>
      <c r="H31" s="117">
        <v>0</v>
      </c>
      <c r="I31" s="118"/>
      <c r="J31" s="118"/>
      <c r="K31" s="117">
        <v>0</v>
      </c>
      <c r="L31" s="115"/>
      <c r="M31" s="119">
        <v>0.01</v>
      </c>
      <c r="N31" s="120">
        <f>K31*M31</f>
        <v>0</v>
      </c>
      <c r="O31" s="121">
        <f>K31-N31</f>
        <v>0</v>
      </c>
    </row>
    <row r="32" spans="1:15" ht="20.25" x14ac:dyDescent="0.3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0.25" x14ac:dyDescent="0.3">
      <c r="A33" s="112" t="s">
        <v>50</v>
      </c>
      <c r="B33" s="29"/>
      <c r="C33" s="114" t="s">
        <v>51</v>
      </c>
      <c r="D33" s="115"/>
      <c r="E33" s="116">
        <v>5097039</v>
      </c>
      <c r="F33" s="29"/>
      <c r="G33" s="29"/>
      <c r="H33" s="105">
        <v>0</v>
      </c>
      <c r="I33" s="104"/>
      <c r="J33" s="104"/>
      <c r="K33" s="105">
        <v>0</v>
      </c>
      <c r="L33" s="29"/>
      <c r="M33" s="26">
        <v>0.01</v>
      </c>
      <c r="N33" s="94">
        <f>K33*M33</f>
        <v>0</v>
      </c>
      <c r="O33" s="66">
        <f>K33-N33</f>
        <v>0</v>
      </c>
    </row>
    <row r="34" spans="1:15" ht="20.25" x14ac:dyDescent="0.3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25" x14ac:dyDescent="0.3">
      <c r="A35" s="40" t="s">
        <v>67</v>
      </c>
      <c r="B35" s="29"/>
      <c r="C35" s="11" t="s">
        <v>68</v>
      </c>
      <c r="D35" s="28"/>
      <c r="E35" s="100" t="s">
        <v>69</v>
      </c>
      <c r="F35" s="7"/>
      <c r="G35" s="28"/>
      <c r="H35" s="106">
        <v>0</v>
      </c>
      <c r="I35" s="107"/>
      <c r="J35" s="107"/>
      <c r="K35" s="106">
        <v>0</v>
      </c>
      <c r="L35" s="7"/>
      <c r="M35" s="101">
        <v>5.0000000000000001E-3</v>
      </c>
      <c r="N35" s="94">
        <f>K35*M35</f>
        <v>0</v>
      </c>
      <c r="O35" s="99">
        <f>K35-N35</f>
        <v>0</v>
      </c>
    </row>
    <row r="36" spans="1:15" ht="20.25" x14ac:dyDescent="0.3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0.25" x14ac:dyDescent="0.3">
      <c r="A37" s="40" t="s">
        <v>42</v>
      </c>
      <c r="B37" s="29"/>
      <c r="C37" s="14" t="s">
        <v>60</v>
      </c>
      <c r="D37" s="29"/>
      <c r="E37" s="82">
        <v>3999012</v>
      </c>
      <c r="F37" s="29"/>
      <c r="G37" s="29"/>
      <c r="H37" s="105">
        <v>0</v>
      </c>
      <c r="I37" s="108"/>
      <c r="J37" s="104"/>
      <c r="K37" s="105">
        <v>0</v>
      </c>
      <c r="L37" s="29"/>
      <c r="M37" s="26">
        <v>0.01</v>
      </c>
      <c r="N37" s="94">
        <f>K37*M37</f>
        <v>0</v>
      </c>
      <c r="O37" s="66">
        <f>K37-N37</f>
        <v>0</v>
      </c>
    </row>
    <row r="38" spans="1:15" ht="20.25" x14ac:dyDescent="0.3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0.25" x14ac:dyDescent="0.3">
      <c r="A39" s="40" t="s">
        <v>42</v>
      </c>
      <c r="B39" s="29"/>
      <c r="C39" s="14" t="s">
        <v>60</v>
      </c>
      <c r="D39" s="29"/>
      <c r="E39" s="82">
        <v>3999042</v>
      </c>
      <c r="F39" s="29"/>
      <c r="G39" s="29"/>
      <c r="H39" s="105">
        <v>0</v>
      </c>
      <c r="I39" s="108"/>
      <c r="J39" s="104"/>
      <c r="K39" s="105">
        <v>4285</v>
      </c>
      <c r="L39" s="29"/>
      <c r="M39" s="26">
        <v>0.01</v>
      </c>
      <c r="N39" s="94">
        <f>K39*M39</f>
        <v>42.85</v>
      </c>
      <c r="O39" s="66">
        <f>K39-N39</f>
        <v>4242.1499999999996</v>
      </c>
    </row>
    <row r="40" spans="1:15" ht="20.25" x14ac:dyDescent="0.3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0.25" x14ac:dyDescent="0.3">
      <c r="A41" s="40" t="s">
        <v>80</v>
      </c>
      <c r="B41" s="29"/>
      <c r="C41" s="14" t="s">
        <v>79</v>
      </c>
      <c r="D41" s="29"/>
      <c r="E41" s="82" t="s">
        <v>44</v>
      </c>
      <c r="F41" s="29"/>
      <c r="G41" s="29"/>
      <c r="H41" s="105">
        <v>0</v>
      </c>
      <c r="I41" s="104"/>
      <c r="J41" s="104"/>
      <c r="K41" s="105">
        <v>10000</v>
      </c>
      <c r="L41" s="29"/>
      <c r="M41" s="26">
        <v>0.01</v>
      </c>
      <c r="N41" s="94">
        <f>K41*M41</f>
        <v>100</v>
      </c>
      <c r="O41" s="66">
        <f>K41-N41</f>
        <v>9900</v>
      </c>
    </row>
    <row r="42" spans="1:15" ht="20.25" x14ac:dyDescent="0.3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0.25" x14ac:dyDescent="0.3">
      <c r="A43" s="40" t="s">
        <v>46</v>
      </c>
      <c r="B43" s="29"/>
      <c r="C43" s="14" t="s">
        <v>57</v>
      </c>
      <c r="D43" s="29"/>
      <c r="E43" s="82">
        <v>1961</v>
      </c>
      <c r="F43" s="29"/>
      <c r="G43" s="29"/>
      <c r="H43" s="105">
        <v>0</v>
      </c>
      <c r="I43" s="104"/>
      <c r="J43" s="104"/>
      <c r="K43" s="105">
        <v>7000</v>
      </c>
      <c r="L43" s="29"/>
      <c r="M43" s="26">
        <v>0.01</v>
      </c>
      <c r="N43" s="94">
        <f>K43*M43</f>
        <v>70</v>
      </c>
      <c r="O43" s="66">
        <f>K43-N43</f>
        <v>6930</v>
      </c>
    </row>
    <row r="44" spans="1:15" ht="21" thickBot="1" x14ac:dyDescent="0.35">
      <c r="A44" s="44"/>
      <c r="B44" s="56"/>
      <c r="C44" s="56"/>
      <c r="D44" s="56"/>
      <c r="E44" s="79"/>
      <c r="F44" s="56"/>
      <c r="G44" s="56"/>
      <c r="H44" s="56"/>
      <c r="I44" s="56"/>
      <c r="J44" s="56"/>
      <c r="K44" s="56"/>
      <c r="L44" s="46"/>
      <c r="M44" s="56"/>
      <c r="N44" s="70"/>
      <c r="O44" s="71"/>
    </row>
    <row r="45" spans="1:15" ht="20.25" x14ac:dyDescent="0.3">
      <c r="A45" s="28"/>
      <c r="B45" s="29"/>
      <c r="C45" s="29"/>
      <c r="D45" s="29"/>
      <c r="E45" s="29"/>
      <c r="F45" s="29"/>
      <c r="G45" s="29"/>
      <c r="H45" s="29">
        <f>SUM(H17:H43)</f>
        <v>0</v>
      </c>
      <c r="I45" s="29"/>
      <c r="J45" s="29"/>
      <c r="K45" s="29">
        <v>0</v>
      </c>
      <c r="L45" s="7"/>
      <c r="M45" s="29"/>
      <c r="N45" s="65"/>
      <c r="O45" s="72">
        <f>SUM(O17:O43)</f>
        <v>44550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7"/>
      <c r="M46" s="29"/>
      <c r="N46" s="65"/>
      <c r="O46" s="72"/>
    </row>
    <row r="47" spans="1:15" x14ac:dyDescent="0.2">
      <c r="A47" t="s">
        <v>35</v>
      </c>
      <c r="N47" s="18"/>
      <c r="O47" s="19"/>
    </row>
    <row r="48" spans="1:15" x14ac:dyDescent="0.2">
      <c r="H48">
        <f>SUM(H17:H43)</f>
        <v>0</v>
      </c>
      <c r="K48">
        <f>SUM(K17:K43)</f>
        <v>45000</v>
      </c>
      <c r="N48" s="18"/>
      <c r="O48" s="19">
        <f>SUM(O17:O43)</f>
        <v>44550</v>
      </c>
    </row>
    <row r="49" spans="1:15" ht="13.5" thickBot="1" x14ac:dyDescent="0.25">
      <c r="A49" t="s">
        <v>22</v>
      </c>
      <c r="C49" t="s">
        <v>23</v>
      </c>
      <c r="E49" t="s">
        <v>36</v>
      </c>
      <c r="H49" t="s">
        <v>25</v>
      </c>
      <c r="J49" t="s">
        <v>26</v>
      </c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34" t="s">
        <v>30</v>
      </c>
      <c r="I50" s="34"/>
      <c r="J50" s="34" t="s">
        <v>30</v>
      </c>
      <c r="K50" s="34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1"/>
      <c r="O51" s="75"/>
    </row>
    <row r="52" spans="1:15" ht="20.25" x14ac:dyDescent="0.3">
      <c r="A52" s="40"/>
      <c r="B52" s="29"/>
      <c r="C52" s="14" t="s">
        <v>45</v>
      </c>
      <c r="D52" s="14"/>
      <c r="E52" s="14"/>
      <c r="F52" s="14"/>
      <c r="G52" s="29"/>
      <c r="H52" s="14">
        <v>0</v>
      </c>
      <c r="I52" s="29"/>
      <c r="J52" s="14"/>
      <c r="K52" s="14">
        <v>0</v>
      </c>
      <c r="L52" s="29"/>
      <c r="M52" s="26"/>
      <c r="N52" s="65">
        <f>K52*M52</f>
        <v>0</v>
      </c>
      <c r="O52" s="66">
        <f>K52-N52</f>
        <v>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5"/>
      <c r="O53" s="69"/>
    </row>
    <row r="54" spans="1:15" s="122" customFormat="1" ht="21" thickBot="1" x14ac:dyDescent="0.35">
      <c r="A54" s="112" t="s">
        <v>74</v>
      </c>
      <c r="B54" s="113"/>
      <c r="C54" s="114" t="s">
        <v>73</v>
      </c>
      <c r="D54" s="123"/>
      <c r="E54" s="123">
        <v>96061532</v>
      </c>
      <c r="F54" s="123"/>
      <c r="G54" s="115"/>
      <c r="H54" s="117">
        <v>0</v>
      </c>
      <c r="I54" s="118"/>
      <c r="J54" s="117"/>
      <c r="K54" s="117">
        <v>0</v>
      </c>
      <c r="L54" s="115"/>
      <c r="M54" s="119"/>
      <c r="N54" s="120">
        <f>K54*M54</f>
        <v>0</v>
      </c>
      <c r="O54" s="124">
        <f>K54-N54</f>
        <v>0</v>
      </c>
    </row>
    <row r="55" spans="1:15" ht="21" thickBot="1" x14ac:dyDescent="0.35">
      <c r="A55" s="42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68"/>
      <c r="N55" s="65"/>
      <c r="O55" s="71"/>
    </row>
    <row r="56" spans="1:15" ht="21" thickBot="1" x14ac:dyDescent="0.35">
      <c r="A56" s="40" t="s">
        <v>72</v>
      </c>
      <c r="B56" s="28"/>
      <c r="C56" s="11" t="s">
        <v>71</v>
      </c>
      <c r="D56" s="14"/>
      <c r="E56" s="14">
        <v>96060506</v>
      </c>
      <c r="F56" s="14"/>
      <c r="G56" s="29"/>
      <c r="H56" s="14">
        <v>0</v>
      </c>
      <c r="I56" s="29"/>
      <c r="J56" s="14"/>
      <c r="K56" s="14">
        <v>0</v>
      </c>
      <c r="L56" s="29"/>
      <c r="M56" s="26"/>
      <c r="N56" s="65">
        <f>K56*M56</f>
        <v>0</v>
      </c>
      <c r="O56" s="71">
        <f>K56-N56</f>
        <v>0</v>
      </c>
    </row>
    <row r="57" spans="1:15" ht="21" thickBot="1" x14ac:dyDescent="0.35">
      <c r="A57" s="4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68"/>
      <c r="N57" s="65"/>
      <c r="O57" s="71"/>
    </row>
    <row r="58" spans="1:15" ht="21" thickBot="1" x14ac:dyDescent="0.35">
      <c r="A58" s="40" t="s">
        <v>72</v>
      </c>
      <c r="B58" s="28"/>
      <c r="C58" s="11" t="s">
        <v>71</v>
      </c>
      <c r="D58" s="14"/>
      <c r="E58" s="14">
        <v>96061532</v>
      </c>
      <c r="F58" s="14"/>
      <c r="G58" s="29"/>
      <c r="H58" s="14">
        <v>0</v>
      </c>
      <c r="I58" s="29"/>
      <c r="J58" s="14"/>
      <c r="K58" s="14">
        <v>0</v>
      </c>
      <c r="L58" s="29"/>
      <c r="M58" s="26"/>
      <c r="N58" s="65">
        <f>K58*M58</f>
        <v>0</v>
      </c>
      <c r="O58" s="71">
        <f>K58-N58</f>
        <v>0</v>
      </c>
    </row>
    <row r="59" spans="1:15" ht="21" thickBot="1" x14ac:dyDescent="0.35">
      <c r="A59" s="42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68"/>
      <c r="N59" s="65"/>
      <c r="O59" s="71"/>
    </row>
    <row r="60" spans="1:15" ht="21" thickBot="1" x14ac:dyDescent="0.35">
      <c r="A60" s="40" t="s">
        <v>46</v>
      </c>
      <c r="B60" s="29"/>
      <c r="C60" s="14" t="s">
        <v>47</v>
      </c>
      <c r="D60" s="14"/>
      <c r="E60" s="14" t="s">
        <v>48</v>
      </c>
      <c r="F60" s="14"/>
      <c r="G60" s="29"/>
      <c r="H60" s="14">
        <v>0</v>
      </c>
      <c r="I60" s="29"/>
      <c r="J60" s="14"/>
      <c r="K60" s="14">
        <v>0</v>
      </c>
      <c r="M60" s="26"/>
      <c r="N60" s="65">
        <v>0</v>
      </c>
      <c r="O60" s="71">
        <f>K60-N60</f>
        <v>0</v>
      </c>
    </row>
    <row r="61" spans="1:15" ht="21" thickBot="1" x14ac:dyDescent="0.35">
      <c r="A61" s="76"/>
      <c r="B61" s="67"/>
      <c r="C61" s="67"/>
      <c r="D61" s="29"/>
      <c r="E61" s="67"/>
      <c r="F61" s="29"/>
      <c r="G61" s="29"/>
      <c r="H61" s="29"/>
      <c r="I61" s="29"/>
      <c r="J61" s="29"/>
      <c r="K61" s="29"/>
      <c r="L61" s="29"/>
      <c r="M61" s="68"/>
      <c r="N61" s="65"/>
      <c r="O61" s="71"/>
    </row>
    <row r="62" spans="1:15" ht="21" thickBot="1" x14ac:dyDescent="0.35">
      <c r="A62" s="40" t="s">
        <v>46</v>
      </c>
      <c r="B62" s="67"/>
      <c r="C62" s="14" t="s">
        <v>47</v>
      </c>
      <c r="D62" s="14"/>
      <c r="E62" s="14">
        <v>3094</v>
      </c>
      <c r="F62" s="14"/>
      <c r="G62" s="29"/>
      <c r="H62" s="14">
        <v>0</v>
      </c>
      <c r="I62" s="29"/>
      <c r="J62" s="14"/>
      <c r="K62" s="14">
        <v>0</v>
      </c>
      <c r="L62" s="29"/>
      <c r="M62" s="26"/>
      <c r="N62" s="65">
        <f>K62*M62</f>
        <v>0</v>
      </c>
      <c r="O62" s="71">
        <f>K62-N62</f>
        <v>0</v>
      </c>
    </row>
    <row r="63" spans="1:15" ht="21" thickBot="1" x14ac:dyDescent="0.35">
      <c r="A63" s="42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5"/>
      <c r="O63" s="71"/>
    </row>
    <row r="64" spans="1:15" ht="21" thickBot="1" x14ac:dyDescent="0.35">
      <c r="A64" s="44" t="s">
        <v>37</v>
      </c>
      <c r="B64" s="56"/>
      <c r="C64" s="56" t="s">
        <v>38</v>
      </c>
      <c r="D64" s="56"/>
      <c r="E64" s="56"/>
      <c r="F64" s="56"/>
      <c r="G64" s="56"/>
      <c r="H64" s="77">
        <v>0</v>
      </c>
      <c r="I64" s="56"/>
      <c r="J64" s="56"/>
      <c r="K64" s="77">
        <v>44550</v>
      </c>
      <c r="L64" s="56"/>
      <c r="M64" s="95"/>
      <c r="N64" s="70">
        <f>K64*M64</f>
        <v>0</v>
      </c>
      <c r="O64" s="71">
        <f>K64</f>
        <v>44550</v>
      </c>
    </row>
    <row r="65" spans="1:15" ht="20.2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44550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60" workbookViewId="0">
      <selection activeCell="A52" sqref="A52:K52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8.28515625" customWidth="1"/>
    <col min="5" max="5" width="16.85546875" customWidth="1"/>
    <col min="6" max="6" width="16.5703125" customWidth="1"/>
    <col min="8" max="8" width="12.7109375" customWidth="1"/>
    <col min="9" max="9" width="14" bestFit="1" customWidth="1"/>
    <col min="10" max="10" width="8.42578125" customWidth="1"/>
    <col min="11" max="11" width="12.7109375" customWidth="1"/>
    <col min="13" max="13" width="11.85546875" bestFit="1" customWidth="1"/>
    <col min="14" max="14" width="14.28515625" bestFit="1" customWidth="1"/>
    <col min="15" max="15" width="18.425781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19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52</v>
      </c>
    </row>
    <row r="4" spans="1:15" x14ac:dyDescent="0.2">
      <c r="C4" t="s">
        <v>16</v>
      </c>
      <c r="M4" t="s">
        <v>10</v>
      </c>
      <c r="N4" s="18"/>
      <c r="O4" s="19" t="s">
        <v>53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102" t="s">
        <v>75</v>
      </c>
      <c r="E9" s="7" t="s">
        <v>19</v>
      </c>
      <c r="F9" s="96">
        <f ca="1">NOW()+1</f>
        <v>37286.557697569442</v>
      </c>
      <c r="G9" s="86"/>
      <c r="H9" s="86" t="s">
        <v>20</v>
      </c>
      <c r="I9" s="85" t="s">
        <v>66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0.25" x14ac:dyDescent="0.3">
      <c r="A17" s="88"/>
      <c r="B17" s="64"/>
      <c r="C17" s="89"/>
      <c r="D17" s="64"/>
      <c r="E17" s="90"/>
      <c r="F17" s="64"/>
      <c r="G17" s="64"/>
      <c r="H17" s="89"/>
      <c r="I17" s="64"/>
      <c r="J17" s="64"/>
      <c r="K17" s="89"/>
      <c r="L17" s="64"/>
      <c r="M17" s="91"/>
      <c r="N17" s="92"/>
      <c r="O17" s="93"/>
    </row>
    <row r="18" spans="1:15" ht="20.25" x14ac:dyDescent="0.3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0.25" x14ac:dyDescent="0.3">
      <c r="A19" s="40" t="s">
        <v>50</v>
      </c>
      <c r="B19" s="28"/>
      <c r="C19" s="11" t="s">
        <v>51</v>
      </c>
      <c r="D19" s="29"/>
      <c r="E19" s="82">
        <v>5095037</v>
      </c>
      <c r="F19" s="29"/>
      <c r="G19" s="29"/>
      <c r="H19" s="105">
        <v>0</v>
      </c>
      <c r="I19" s="104"/>
      <c r="J19" s="104"/>
      <c r="K19" s="105">
        <v>10101</v>
      </c>
      <c r="L19" s="29"/>
      <c r="M19" s="26">
        <v>0.01</v>
      </c>
      <c r="N19" s="94">
        <f>M19*K19</f>
        <v>101.01</v>
      </c>
      <c r="O19" s="66">
        <f>K19-N19</f>
        <v>9999.99</v>
      </c>
    </row>
    <row r="20" spans="1:15" ht="20.25" x14ac:dyDescent="0.3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0.25" x14ac:dyDescent="0.3">
      <c r="A21" s="40"/>
      <c r="B21" s="29"/>
      <c r="C21" s="14"/>
      <c r="D21" s="29"/>
      <c r="E21" s="82"/>
      <c r="F21" s="29"/>
      <c r="G21" s="29"/>
      <c r="H21" s="105"/>
      <c r="I21" s="104"/>
      <c r="J21" s="104"/>
      <c r="K21" s="105"/>
      <c r="L21" s="29"/>
      <c r="M21" s="26"/>
      <c r="N21" s="94"/>
      <c r="O21" s="66"/>
    </row>
    <row r="22" spans="1:15" ht="20.25" x14ac:dyDescent="0.3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0.25" x14ac:dyDescent="0.3">
      <c r="A23" s="40"/>
      <c r="B23" s="29"/>
      <c r="C23" s="14"/>
      <c r="D23" s="29"/>
      <c r="E23" s="82"/>
      <c r="F23" s="29"/>
      <c r="G23" s="29"/>
      <c r="H23" s="105"/>
      <c r="I23" s="104"/>
      <c r="J23" s="104"/>
      <c r="K23" s="105"/>
      <c r="L23" s="29"/>
      <c r="M23" s="26"/>
      <c r="N23" s="94"/>
      <c r="O23" s="66"/>
    </row>
    <row r="24" spans="1:15" ht="20.25" x14ac:dyDescent="0.3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0.25" x14ac:dyDescent="0.3">
      <c r="A25" s="40"/>
      <c r="B25" s="29"/>
      <c r="C25" s="14"/>
      <c r="D25" s="29"/>
      <c r="E25" s="82"/>
      <c r="F25" s="29"/>
      <c r="G25" s="29"/>
      <c r="H25" s="105"/>
      <c r="I25" s="104"/>
      <c r="J25" s="104"/>
      <c r="K25" s="105"/>
      <c r="L25" s="29"/>
      <c r="M25" s="26"/>
      <c r="N25" s="94"/>
      <c r="O25" s="66"/>
    </row>
    <row r="26" spans="1:15" ht="20.25" hidden="1" x14ac:dyDescent="0.3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0.25" hidden="1" x14ac:dyDescent="0.3">
      <c r="A27" s="40"/>
      <c r="B27" s="29"/>
      <c r="C27" s="14"/>
      <c r="D27" s="29"/>
      <c r="E27" s="82"/>
      <c r="F27" s="29"/>
      <c r="G27" s="29"/>
      <c r="H27" s="105"/>
      <c r="I27" s="104"/>
      <c r="J27" s="104"/>
      <c r="K27" s="105"/>
      <c r="L27" s="29"/>
      <c r="M27" s="26"/>
      <c r="N27" s="94"/>
      <c r="O27" s="66"/>
    </row>
    <row r="28" spans="1:15" ht="20.25" hidden="1" x14ac:dyDescent="0.3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0.25" hidden="1" x14ac:dyDescent="0.3">
      <c r="A29" s="40"/>
      <c r="B29" s="29"/>
      <c r="C29" s="14"/>
      <c r="D29" s="29"/>
      <c r="E29" s="82"/>
      <c r="F29" s="29"/>
      <c r="G29" s="29"/>
      <c r="H29" s="105"/>
      <c r="I29" s="104"/>
      <c r="J29" s="104"/>
      <c r="K29" s="105"/>
      <c r="L29" s="29"/>
      <c r="M29" s="26"/>
      <c r="N29" s="94"/>
      <c r="O29" s="66"/>
    </row>
    <row r="30" spans="1:15" ht="20.25" hidden="1" x14ac:dyDescent="0.3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ht="20.25" hidden="1" x14ac:dyDescent="0.3">
      <c r="A31" s="40"/>
      <c r="B31" s="29"/>
      <c r="C31" s="14"/>
      <c r="D31" s="29"/>
      <c r="E31" s="82"/>
      <c r="F31" s="29"/>
      <c r="G31" s="29"/>
      <c r="H31" s="105"/>
      <c r="I31" s="104"/>
      <c r="J31" s="104"/>
      <c r="K31" s="105"/>
      <c r="L31" s="29"/>
      <c r="M31" s="26"/>
      <c r="N31" s="65"/>
      <c r="O31" s="69"/>
    </row>
    <row r="32" spans="1:15" ht="20.25" hidden="1" x14ac:dyDescent="0.3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0.25" hidden="1" x14ac:dyDescent="0.3">
      <c r="A33" s="40"/>
      <c r="B33" s="29"/>
      <c r="C33" s="14"/>
      <c r="D33" s="29"/>
      <c r="E33" s="82"/>
      <c r="F33" s="29"/>
      <c r="G33" s="29"/>
      <c r="H33" s="105"/>
      <c r="I33" s="104"/>
      <c r="J33" s="104"/>
      <c r="K33" s="105"/>
      <c r="L33" s="29"/>
      <c r="M33" s="26"/>
      <c r="N33" s="94"/>
      <c r="O33" s="66"/>
    </row>
    <row r="34" spans="1:15" ht="20.25" hidden="1" x14ac:dyDescent="0.3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25" hidden="1" x14ac:dyDescent="0.3">
      <c r="A35" s="40"/>
      <c r="B35" s="29"/>
      <c r="C35" s="11"/>
      <c r="D35" s="28"/>
      <c r="E35" s="100"/>
      <c r="F35" s="7"/>
      <c r="G35" s="28"/>
      <c r="H35" s="106"/>
      <c r="I35" s="107"/>
      <c r="J35" s="107"/>
      <c r="K35" s="106"/>
      <c r="L35" s="7"/>
      <c r="M35" s="101"/>
      <c r="N35" s="94"/>
      <c r="O35" s="99"/>
    </row>
    <row r="36" spans="1:15" ht="20.25" hidden="1" x14ac:dyDescent="0.3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0.25" hidden="1" x14ac:dyDescent="0.3">
      <c r="A37" s="40"/>
      <c r="B37" s="29"/>
      <c r="C37" s="14"/>
      <c r="D37" s="29"/>
      <c r="E37" s="82"/>
      <c r="F37" s="29"/>
      <c r="G37" s="29"/>
      <c r="H37" s="105"/>
      <c r="I37" s="108"/>
      <c r="J37" s="104"/>
      <c r="K37" s="105"/>
      <c r="L37" s="29"/>
      <c r="M37" s="26"/>
      <c r="N37" s="94"/>
      <c r="O37" s="66"/>
    </row>
    <row r="38" spans="1:15" ht="20.25" hidden="1" x14ac:dyDescent="0.3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0.25" hidden="1" x14ac:dyDescent="0.3">
      <c r="A39" s="40"/>
      <c r="B39" s="29"/>
      <c r="C39" s="14"/>
      <c r="D39" s="29"/>
      <c r="E39" s="82"/>
      <c r="F39" s="29"/>
      <c r="G39" s="29"/>
      <c r="H39" s="105"/>
      <c r="I39" s="108"/>
      <c r="J39" s="104"/>
      <c r="K39" s="105"/>
      <c r="L39" s="29"/>
      <c r="M39" s="26"/>
      <c r="N39" s="94"/>
      <c r="O39" s="66"/>
    </row>
    <row r="40" spans="1:15" ht="20.25" hidden="1" x14ac:dyDescent="0.3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0.25" hidden="1" x14ac:dyDescent="0.3">
      <c r="A41" s="40"/>
      <c r="B41" s="29"/>
      <c r="C41" s="14"/>
      <c r="D41" s="29"/>
      <c r="E41" s="82"/>
      <c r="F41" s="29"/>
      <c r="G41" s="29"/>
      <c r="H41" s="105"/>
      <c r="I41" s="104"/>
      <c r="J41" s="104"/>
      <c r="K41" s="105"/>
      <c r="L41" s="29"/>
      <c r="M41" s="26"/>
      <c r="N41" s="94"/>
      <c r="O41" s="66"/>
    </row>
    <row r="42" spans="1:15" ht="20.25" hidden="1" x14ac:dyDescent="0.3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0.25" hidden="1" x14ac:dyDescent="0.3">
      <c r="A43" s="40"/>
      <c r="B43" s="29"/>
      <c r="C43" s="14"/>
      <c r="D43" s="29"/>
      <c r="E43" s="82"/>
      <c r="F43" s="29"/>
      <c r="G43" s="29"/>
      <c r="H43" s="105"/>
      <c r="I43" s="104"/>
      <c r="J43" s="104"/>
      <c r="K43" s="105"/>
      <c r="L43" s="29"/>
      <c r="M43" s="26"/>
      <c r="N43" s="94"/>
      <c r="O43" s="66"/>
    </row>
    <row r="44" spans="1:15" ht="21" thickBot="1" x14ac:dyDescent="0.35">
      <c r="A44" s="44"/>
      <c r="B44" s="56"/>
      <c r="C44" s="56"/>
      <c r="D44" s="56"/>
      <c r="E44" s="79"/>
      <c r="F44" s="56"/>
      <c r="G44" s="56"/>
      <c r="H44" s="109"/>
      <c r="I44" s="109"/>
      <c r="J44" s="109"/>
      <c r="K44" s="109"/>
      <c r="L44" s="46"/>
      <c r="M44" s="56"/>
      <c r="N44" s="70"/>
      <c r="O44" s="71"/>
    </row>
    <row r="45" spans="1:15" ht="20.25" x14ac:dyDescent="0.3">
      <c r="A45" s="28"/>
      <c r="B45" s="29"/>
      <c r="C45" s="29"/>
      <c r="D45" s="29"/>
      <c r="E45" s="29"/>
      <c r="F45" s="29"/>
      <c r="G45" s="29"/>
      <c r="H45" s="104">
        <f>SUM(H17:H43)</f>
        <v>0</v>
      </c>
      <c r="I45" s="104"/>
      <c r="J45" s="104"/>
      <c r="K45" s="104">
        <v>0</v>
      </c>
      <c r="L45" s="7"/>
      <c r="M45" s="29"/>
      <c r="N45" s="65"/>
      <c r="O45" s="72">
        <f>SUM(O17:O43)</f>
        <v>9999.99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104"/>
      <c r="I46" s="104"/>
      <c r="J46" s="104"/>
      <c r="K46" s="104"/>
      <c r="L46" s="7"/>
      <c r="M46" s="29"/>
      <c r="N46" s="65"/>
      <c r="O46" s="72"/>
    </row>
    <row r="47" spans="1:15" x14ac:dyDescent="0.2">
      <c r="A47" t="s">
        <v>35</v>
      </c>
      <c r="H47" s="108"/>
      <c r="I47" s="108"/>
      <c r="J47" s="108"/>
      <c r="K47" s="108"/>
      <c r="N47" s="18"/>
      <c r="O47" s="19"/>
    </row>
    <row r="48" spans="1:15" x14ac:dyDescent="0.2">
      <c r="H48" s="108">
        <f>SUM(H17:H43)</f>
        <v>0</v>
      </c>
      <c r="I48" s="108"/>
      <c r="J48" s="108"/>
      <c r="K48" s="108">
        <f>SUM(K17:K43)</f>
        <v>10101</v>
      </c>
      <c r="N48" s="18"/>
      <c r="O48" s="19">
        <f>SUM(O17:O43)</f>
        <v>9999.99</v>
      </c>
    </row>
    <row r="49" spans="1:15" ht="13.5" thickBot="1" x14ac:dyDescent="0.25">
      <c r="A49" t="s">
        <v>22</v>
      </c>
      <c r="C49" t="s">
        <v>23</v>
      </c>
      <c r="E49" t="s">
        <v>36</v>
      </c>
      <c r="H49" s="108" t="s">
        <v>25</v>
      </c>
      <c r="I49" s="108"/>
      <c r="J49" s="108" t="s">
        <v>26</v>
      </c>
      <c r="K49" s="108"/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110" t="s">
        <v>30</v>
      </c>
      <c r="I50" s="110"/>
      <c r="J50" s="110" t="s">
        <v>30</v>
      </c>
      <c r="K50" s="110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111"/>
      <c r="I51" s="111"/>
      <c r="J51" s="111"/>
      <c r="K51" s="111"/>
      <c r="L51" s="7"/>
      <c r="M51" s="7"/>
      <c r="N51" s="21"/>
      <c r="O51" s="75"/>
    </row>
    <row r="52" spans="1:15" ht="20.25" x14ac:dyDescent="0.3">
      <c r="A52" s="40" t="s">
        <v>74</v>
      </c>
      <c r="B52" s="28"/>
      <c r="C52" s="11" t="s">
        <v>73</v>
      </c>
      <c r="D52" s="14"/>
      <c r="E52" s="14">
        <v>96061532</v>
      </c>
      <c r="F52" s="14"/>
      <c r="G52" s="29"/>
      <c r="H52" s="105">
        <v>0</v>
      </c>
      <c r="I52" s="104"/>
      <c r="J52" s="105"/>
      <c r="K52" s="105">
        <v>10000</v>
      </c>
      <c r="L52" s="29"/>
      <c r="M52" s="26"/>
      <c r="N52" s="65"/>
      <c r="O52" s="66">
        <f>K52</f>
        <v>10000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104"/>
      <c r="I53" s="104"/>
      <c r="J53" s="104"/>
      <c r="K53" s="104"/>
      <c r="L53" s="29"/>
      <c r="M53" s="29"/>
      <c r="N53" s="65"/>
      <c r="O53" s="69"/>
    </row>
    <row r="54" spans="1:15" ht="20.25" x14ac:dyDescent="0.3">
      <c r="A54" s="40"/>
      <c r="B54" s="28"/>
      <c r="C54" s="11"/>
      <c r="D54" s="14"/>
      <c r="E54" s="14"/>
      <c r="F54" s="14"/>
      <c r="G54" s="29"/>
      <c r="H54" s="105"/>
      <c r="I54" s="104"/>
      <c r="J54" s="105"/>
      <c r="K54" s="105"/>
      <c r="L54" s="29"/>
      <c r="M54" s="26"/>
      <c r="N54" s="65"/>
      <c r="O54" s="66"/>
    </row>
    <row r="55" spans="1:15" ht="20.25" x14ac:dyDescent="0.3">
      <c r="A55" s="42"/>
      <c r="B55" s="28"/>
      <c r="C55" s="28"/>
      <c r="D55" s="29"/>
      <c r="E55" s="29"/>
      <c r="F55" s="29"/>
      <c r="G55" s="29"/>
      <c r="H55" s="104"/>
      <c r="I55" s="104"/>
      <c r="J55" s="104"/>
      <c r="K55" s="104"/>
      <c r="L55" s="29"/>
      <c r="M55" s="68"/>
      <c r="N55" s="65"/>
      <c r="O55" s="69"/>
    </row>
    <row r="56" spans="1:15" ht="20.25" x14ac:dyDescent="0.3">
      <c r="A56" s="40"/>
      <c r="B56" s="28"/>
      <c r="C56" s="11"/>
      <c r="D56" s="14"/>
      <c r="E56" s="14"/>
      <c r="F56" s="14"/>
      <c r="G56" s="29"/>
      <c r="H56" s="105"/>
      <c r="I56" s="104"/>
      <c r="J56" s="105"/>
      <c r="K56" s="105"/>
      <c r="L56" s="29"/>
      <c r="M56" s="26"/>
      <c r="N56" s="65"/>
      <c r="O56" s="66"/>
    </row>
    <row r="57" spans="1:15" ht="21" hidden="1" thickBot="1" x14ac:dyDescent="0.35">
      <c r="A57" s="42"/>
      <c r="B57" s="29"/>
      <c r="C57" s="29"/>
      <c r="D57" s="29"/>
      <c r="E57" s="29"/>
      <c r="F57" s="29"/>
      <c r="G57" s="29"/>
      <c r="H57" s="104"/>
      <c r="I57" s="104"/>
      <c r="J57" s="104"/>
      <c r="K57" s="104"/>
      <c r="L57" s="29"/>
      <c r="M57" s="68"/>
      <c r="N57" s="65"/>
      <c r="O57" s="71"/>
    </row>
    <row r="58" spans="1:15" ht="21" hidden="1" thickBot="1" x14ac:dyDescent="0.35">
      <c r="A58" s="40"/>
      <c r="B58" s="28"/>
      <c r="C58" s="11"/>
      <c r="D58" s="14"/>
      <c r="E58" s="14"/>
      <c r="F58" s="14"/>
      <c r="G58" s="29"/>
      <c r="H58" s="105"/>
      <c r="I58" s="104"/>
      <c r="J58" s="105"/>
      <c r="K58" s="105"/>
      <c r="L58" s="29"/>
      <c r="M58" s="26"/>
      <c r="N58" s="65"/>
      <c r="O58" s="71"/>
    </row>
    <row r="59" spans="1:15" ht="21" hidden="1" thickBot="1" x14ac:dyDescent="0.35">
      <c r="A59" s="42"/>
      <c r="B59" s="29"/>
      <c r="C59" s="29"/>
      <c r="D59" s="29"/>
      <c r="E59" s="29"/>
      <c r="F59" s="29"/>
      <c r="G59" s="29"/>
      <c r="H59" s="104"/>
      <c r="I59" s="104"/>
      <c r="J59" s="104"/>
      <c r="K59" s="104"/>
      <c r="L59" s="29"/>
      <c r="M59" s="68"/>
      <c r="N59" s="65"/>
      <c r="O59" s="71"/>
    </row>
    <row r="60" spans="1:15" ht="21" hidden="1" thickBot="1" x14ac:dyDescent="0.35">
      <c r="A60" s="40"/>
      <c r="B60" s="29"/>
      <c r="C60" s="14"/>
      <c r="D60" s="14"/>
      <c r="E60" s="14"/>
      <c r="F60" s="14"/>
      <c r="G60" s="29"/>
      <c r="H60" s="105"/>
      <c r="I60" s="104"/>
      <c r="J60" s="105"/>
      <c r="K60" s="105"/>
      <c r="L60" s="7"/>
      <c r="M60" s="26"/>
      <c r="N60" s="65"/>
      <c r="O60" s="71"/>
    </row>
    <row r="61" spans="1:15" ht="21" hidden="1" thickBot="1" x14ac:dyDescent="0.35">
      <c r="A61" s="76"/>
      <c r="B61" s="67"/>
      <c r="C61" s="67"/>
      <c r="D61" s="29"/>
      <c r="E61" s="67"/>
      <c r="F61" s="29"/>
      <c r="G61" s="29"/>
      <c r="H61" s="104"/>
      <c r="I61" s="104"/>
      <c r="J61" s="104"/>
      <c r="K61" s="104"/>
      <c r="L61" s="29"/>
      <c r="M61" s="68"/>
      <c r="N61" s="65"/>
      <c r="O61" s="71"/>
    </row>
    <row r="62" spans="1:15" ht="21" hidden="1" thickBot="1" x14ac:dyDescent="0.35">
      <c r="A62" s="40"/>
      <c r="B62" s="67"/>
      <c r="C62" s="14"/>
      <c r="D62" s="14"/>
      <c r="E62" s="14"/>
      <c r="F62" s="14"/>
      <c r="G62" s="29"/>
      <c r="H62" s="105"/>
      <c r="I62" s="104"/>
      <c r="J62" s="105"/>
      <c r="K62" s="105"/>
      <c r="L62" s="29"/>
      <c r="M62" s="26"/>
      <c r="N62" s="65"/>
      <c r="O62" s="71"/>
    </row>
    <row r="63" spans="1:15" ht="21" hidden="1" thickBot="1" x14ac:dyDescent="0.35">
      <c r="A63" s="42"/>
      <c r="B63" s="29"/>
      <c r="C63" s="29"/>
      <c r="D63" s="29"/>
      <c r="E63" s="29"/>
      <c r="F63" s="29"/>
      <c r="G63" s="29"/>
      <c r="H63" s="104"/>
      <c r="I63" s="104"/>
      <c r="J63" s="104"/>
      <c r="K63" s="104"/>
      <c r="L63" s="29"/>
      <c r="M63" s="29"/>
      <c r="N63" s="65"/>
      <c r="O63" s="71"/>
    </row>
    <row r="64" spans="1:15" ht="21" thickBot="1" x14ac:dyDescent="0.35">
      <c r="A64" s="44"/>
      <c r="B64" s="56"/>
      <c r="C64" s="56"/>
      <c r="D64" s="56"/>
      <c r="E64" s="56"/>
      <c r="F64" s="56"/>
      <c r="G64" s="56"/>
      <c r="H64" s="109"/>
      <c r="I64" s="109"/>
      <c r="J64" s="109"/>
      <c r="K64" s="109"/>
      <c r="L64" s="56"/>
      <c r="M64" s="95"/>
      <c r="N64" s="70"/>
      <c r="O64" s="71"/>
    </row>
    <row r="65" spans="1:15" ht="20.2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10000</v>
      </c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1856 Cleburne Interstate</vt:lpstr>
      <vt:lpstr>1671 Cleburne Intrastate</vt:lpstr>
      <vt:lpstr>1460 Interstate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molsen2</dc:creator>
  <cp:lastModifiedBy>Jan Havlíček</cp:lastModifiedBy>
  <cp:lastPrinted>2002-01-28T16:54:39Z</cp:lastPrinted>
  <dcterms:created xsi:type="dcterms:W3CDTF">2001-05-25T12:54:15Z</dcterms:created>
  <dcterms:modified xsi:type="dcterms:W3CDTF">2023-09-17T01:34:19Z</dcterms:modified>
</cp:coreProperties>
</file>