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0E05E7-3A6A-4AB9-A46E-ADC1BC16F75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9" i="1"/>
  <c r="K10" i="1"/>
  <c r="K12" i="1"/>
  <c r="K13" i="1"/>
  <c r="K14" i="1"/>
  <c r="K15" i="1"/>
  <c r="K16" i="1"/>
  <c r="K17" i="1"/>
  <c r="K18" i="1"/>
  <c r="F19" i="1"/>
  <c r="G19" i="1"/>
  <c r="I20" i="1"/>
  <c r="G43" i="1"/>
  <c r="I43" i="1"/>
  <c r="I45" i="1"/>
  <c r="I47" i="1"/>
</calcChain>
</file>

<file path=xl/sharedStrings.xml><?xml version="1.0" encoding="utf-8"?>
<sst xmlns="http://schemas.openxmlformats.org/spreadsheetml/2006/main" count="44" uniqueCount="27">
  <si>
    <t>MOT</t>
  </si>
  <si>
    <t>SHARES</t>
  </si>
  <si>
    <t>PURCHASE PRICE</t>
  </si>
  <si>
    <t>SALE PRICE</t>
  </si>
  <si>
    <t>CSCO</t>
  </si>
  <si>
    <t>G</t>
  </si>
  <si>
    <t>EOG</t>
  </si>
  <si>
    <t>BHI</t>
  </si>
  <si>
    <t>INTC</t>
  </si>
  <si>
    <t>QQQ</t>
  </si>
  <si>
    <t>cover short in 2001</t>
  </si>
  <si>
    <t>Janus Fund:</t>
  </si>
  <si>
    <t>Long term capital gains 1414.67</t>
  </si>
  <si>
    <t>Dividend 847.62</t>
  </si>
  <si>
    <t>OPTIONS</t>
  </si>
  <si>
    <t>CSCO AUG 65 CALLS</t>
  </si>
  <si>
    <t>DELL AUG 55 CALL</t>
  </si>
  <si>
    <t>CSCO SEP 60 PUTS</t>
  </si>
  <si>
    <t>INTC NOV 40 CALLS</t>
  </si>
  <si>
    <t>CSCO DEC 50 PUTS</t>
  </si>
  <si>
    <t>DEBIT</t>
  </si>
  <si>
    <t>CREDIT</t>
  </si>
  <si>
    <t>TOTAL</t>
  </si>
  <si>
    <t>Open</t>
  </si>
  <si>
    <t>Close</t>
  </si>
  <si>
    <t>068/22/00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</si>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</sst>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1" xfId="0" applyBorder="1"/>
    <xf numFmtId="0" fontId="0" fillId="0" borderId="0" xfId="0" applyBorder="1"/>
    <xf numFmtId="0" fontId="0" fillId="2" borderId="0" xfId="0" applyFill="1"/>
    <xf numFmtId="0" fontId="1" fillId="0" borderId="0" xfId="0" applyFont="1"/>
    <xf numFmtId="0" fontId="0" fillId="3" borderId="2" xfId="0" applyFill="1" applyBorder="1"/>
    <xf numFmtId="0" fontId="0" fillId="3" borderId="1" xfId="0" applyFill="1" applyBorder="1"/>
    <xf numFmtId="0" fontId="0" fillId="2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C18" sqref="C18"/>
    </sheetView>
  </sheetViews>
  <sheetFormatPr defaultRowHeight="12.75" x14ac:dyDescent="0.2"/>
  <cols>
    <col min="2" max="3" width="10.140625" bestFit="1" customWidth="1"/>
    <col min="6" max="6" width="17.7109375" bestFit="1" customWidth="1"/>
    <col min="7" max="7" width="12" bestFit="1" customWidth="1"/>
    <col min="8" max="8" width="17.7109375" bestFit="1" customWidth="1"/>
    <col min="9" max="9" width="12" customWidth="1"/>
  </cols>
  <sheetData>
    <row r="1" spans="1:11" x14ac:dyDescent="0.2">
      <c r="B1" t="s">
        <v>23</v>
      </c>
      <c r="C1" t="s">
        <v>24</v>
      </c>
      <c r="E1" t="s">
        <v>1</v>
      </c>
      <c r="F1" t="s">
        <v>2</v>
      </c>
      <c r="G1" t="s">
        <v>3</v>
      </c>
      <c r="H1" t="s">
        <v>2</v>
      </c>
      <c r="I1" t="s">
        <v>3</v>
      </c>
    </row>
    <row r="2" spans="1:11" x14ac:dyDescent="0.2">
      <c r="B2" t="s">
        <v>25</v>
      </c>
      <c r="C2" s="1">
        <v>36735</v>
      </c>
      <c r="D2" t="s">
        <v>4</v>
      </c>
      <c r="E2">
        <v>50</v>
      </c>
      <c r="F2">
        <v>68.375</v>
      </c>
      <c r="G2">
        <v>67.9375</v>
      </c>
      <c r="H2">
        <v>3430.75</v>
      </c>
      <c r="I2">
        <v>3384.76</v>
      </c>
      <c r="K2">
        <f t="shared" ref="K2:K7" si="0">I2-H2</f>
        <v>-45.989999999999782</v>
      </c>
    </row>
    <row r="3" spans="1:11" x14ac:dyDescent="0.2">
      <c r="B3" s="1">
        <v>36775</v>
      </c>
      <c r="C3" s="1">
        <v>36783</v>
      </c>
      <c r="D3" t="s">
        <v>0</v>
      </c>
      <c r="E3">
        <v>50</v>
      </c>
      <c r="F3">
        <v>36.0625</v>
      </c>
      <c r="G3">
        <v>33.125</v>
      </c>
      <c r="H3">
        <v>1815.13</v>
      </c>
      <c r="I3">
        <v>1644.19</v>
      </c>
      <c r="K3">
        <f t="shared" si="0"/>
        <v>-170.94000000000005</v>
      </c>
    </row>
    <row r="4" spans="1:11" x14ac:dyDescent="0.2">
      <c r="B4" s="1">
        <v>36763</v>
      </c>
      <c r="C4" s="1">
        <v>36790</v>
      </c>
      <c r="D4" t="s">
        <v>5</v>
      </c>
      <c r="E4">
        <v>50</v>
      </c>
      <c r="F4">
        <v>30.375</v>
      </c>
      <c r="G4">
        <v>27.8125</v>
      </c>
      <c r="H4">
        <v>1530.75</v>
      </c>
      <c r="I4">
        <v>1378.58</v>
      </c>
      <c r="K4">
        <f t="shared" si="0"/>
        <v>-152.17000000000007</v>
      </c>
    </row>
    <row r="5" spans="1:11" x14ac:dyDescent="0.2">
      <c r="B5" s="1">
        <v>36776</v>
      </c>
      <c r="C5" s="1">
        <v>36816</v>
      </c>
      <c r="D5" t="s">
        <v>6</v>
      </c>
      <c r="E5">
        <v>50</v>
      </c>
      <c r="F5">
        <v>39.25</v>
      </c>
      <c r="G5">
        <v>42.9375</v>
      </c>
      <c r="H5">
        <v>1974.5</v>
      </c>
      <c r="I5">
        <v>2134.8000000000002</v>
      </c>
      <c r="K5">
        <f t="shared" si="0"/>
        <v>160.30000000000018</v>
      </c>
    </row>
    <row r="6" spans="1:11" x14ac:dyDescent="0.2">
      <c r="B6" s="1">
        <v>36794</v>
      </c>
      <c r="C6" s="1">
        <v>36818</v>
      </c>
      <c r="D6" t="s">
        <v>7</v>
      </c>
      <c r="E6">
        <v>50</v>
      </c>
      <c r="F6">
        <v>36.5</v>
      </c>
      <c r="G6">
        <v>36.1875</v>
      </c>
      <c r="H6">
        <v>1840</v>
      </c>
      <c r="I6">
        <v>1794.31</v>
      </c>
      <c r="K6">
        <f t="shared" si="0"/>
        <v>-45.690000000000055</v>
      </c>
    </row>
    <row r="7" spans="1:11" x14ac:dyDescent="0.2">
      <c r="B7" s="1">
        <v>36825</v>
      </c>
      <c r="C7" s="1">
        <v>36831</v>
      </c>
      <c r="D7" t="s">
        <v>8</v>
      </c>
      <c r="E7">
        <v>50</v>
      </c>
      <c r="F7">
        <v>44.9375</v>
      </c>
      <c r="G7">
        <v>45.5</v>
      </c>
      <c r="H7">
        <v>2258.88</v>
      </c>
      <c r="I7">
        <v>2262.92</v>
      </c>
      <c r="K7">
        <f t="shared" si="0"/>
        <v>4.0399999999999636</v>
      </c>
    </row>
    <row r="8" spans="1:11" x14ac:dyDescent="0.2">
      <c r="C8" s="1"/>
    </row>
    <row r="9" spans="1:11" x14ac:dyDescent="0.2">
      <c r="B9" s="1">
        <v>36836</v>
      </c>
      <c r="C9" s="1"/>
      <c r="D9" t="s">
        <v>8</v>
      </c>
      <c r="E9">
        <v>50</v>
      </c>
      <c r="F9">
        <v>45.3125</v>
      </c>
      <c r="H9">
        <v>2277.63</v>
      </c>
      <c r="K9">
        <f>I9-H9</f>
        <v>-2277.63</v>
      </c>
    </row>
    <row r="10" spans="1:11" x14ac:dyDescent="0.2">
      <c r="B10" s="1">
        <v>36837</v>
      </c>
      <c r="E10">
        <v>50</v>
      </c>
      <c r="F10">
        <v>46.9375</v>
      </c>
      <c r="H10">
        <v>2358.88</v>
      </c>
      <c r="I10">
        <v>4387.9799999999996</v>
      </c>
      <c r="K10">
        <f>I10-H10</f>
        <v>2029.0999999999995</v>
      </c>
    </row>
    <row r="11" spans="1:11" x14ac:dyDescent="0.2">
      <c r="C11" s="1">
        <v>36843</v>
      </c>
      <c r="E11">
        <v>100</v>
      </c>
      <c r="G11">
        <v>44.031300000000002</v>
      </c>
    </row>
    <row r="12" spans="1:11" x14ac:dyDescent="0.2">
      <c r="B12" s="1">
        <v>36867</v>
      </c>
      <c r="C12" s="1">
        <v>36873</v>
      </c>
      <c r="D12" t="s">
        <v>9</v>
      </c>
      <c r="E12">
        <v>50</v>
      </c>
      <c r="F12">
        <v>64.625</v>
      </c>
      <c r="G12">
        <v>71.25</v>
      </c>
      <c r="H12">
        <v>3243.25</v>
      </c>
      <c r="I12">
        <v>3550.38</v>
      </c>
      <c r="K12">
        <f t="shared" ref="K12:K18" si="1">I12-H12</f>
        <v>307.13000000000011</v>
      </c>
    </row>
    <row r="13" spans="1:11" x14ac:dyDescent="0.2">
      <c r="B13" s="1">
        <v>36874</v>
      </c>
      <c r="C13" s="1">
        <v>36878</v>
      </c>
      <c r="D13" t="s">
        <v>9</v>
      </c>
      <c r="E13">
        <v>50</v>
      </c>
      <c r="F13">
        <v>73.4375</v>
      </c>
      <c r="G13">
        <v>69.7</v>
      </c>
      <c r="H13">
        <v>3683.88</v>
      </c>
      <c r="I13">
        <v>3475.38</v>
      </c>
      <c r="K13">
        <f t="shared" si="1"/>
        <v>-208.5</v>
      </c>
    </row>
    <row r="14" spans="1:11" x14ac:dyDescent="0.2">
      <c r="A14" s="10" t="s">
        <v>26</v>
      </c>
      <c r="B14" s="1">
        <v>36879</v>
      </c>
      <c r="C14" s="1">
        <v>36880</v>
      </c>
      <c r="D14" t="s">
        <v>9</v>
      </c>
      <c r="E14">
        <v>100</v>
      </c>
      <c r="F14" s="10">
        <v>63.468800000000002</v>
      </c>
      <c r="G14" s="10">
        <v>68.140600000000006</v>
      </c>
      <c r="H14">
        <v>6358.88</v>
      </c>
      <c r="I14">
        <v>6801.83</v>
      </c>
      <c r="K14">
        <f t="shared" si="1"/>
        <v>442.94999999999982</v>
      </c>
    </row>
    <row r="15" spans="1:11" x14ac:dyDescent="0.2">
      <c r="A15" s="10" t="s">
        <v>26</v>
      </c>
      <c r="B15" s="1">
        <v>36881</v>
      </c>
      <c r="C15" s="1">
        <v>36882</v>
      </c>
      <c r="D15" t="s">
        <v>9</v>
      </c>
      <c r="E15">
        <v>100</v>
      </c>
      <c r="F15" s="10">
        <v>64.984399999999994</v>
      </c>
      <c r="G15" s="10">
        <v>63.578099999999999</v>
      </c>
      <c r="H15">
        <v>6510.44</v>
      </c>
      <c r="I15">
        <v>6345.59</v>
      </c>
      <c r="K15">
        <f t="shared" si="1"/>
        <v>-164.84999999999945</v>
      </c>
    </row>
    <row r="16" spans="1:11" x14ac:dyDescent="0.2">
      <c r="A16" s="10" t="s">
        <v>26</v>
      </c>
      <c r="B16" s="1">
        <v>36886</v>
      </c>
      <c r="C16" s="1">
        <v>36886</v>
      </c>
      <c r="D16" t="s">
        <v>9</v>
      </c>
      <c r="E16">
        <v>100</v>
      </c>
      <c r="F16" s="10">
        <v>56.5</v>
      </c>
      <c r="G16" s="10">
        <v>57.390599999999999</v>
      </c>
      <c r="H16">
        <v>5599.5</v>
      </c>
      <c r="I16">
        <v>5726.86</v>
      </c>
      <c r="K16">
        <f t="shared" si="1"/>
        <v>127.35999999999967</v>
      </c>
    </row>
    <row r="17" spans="1:12" x14ac:dyDescent="0.2">
      <c r="B17" s="1">
        <v>36887</v>
      </c>
      <c r="C17" s="1">
        <v>36888</v>
      </c>
      <c r="D17" t="s">
        <v>9</v>
      </c>
      <c r="E17">
        <v>50</v>
      </c>
      <c r="F17">
        <v>56.5</v>
      </c>
      <c r="G17">
        <v>59.8125</v>
      </c>
      <c r="H17">
        <v>2837</v>
      </c>
      <c r="I17">
        <v>2978.53</v>
      </c>
      <c r="K17">
        <f t="shared" si="1"/>
        <v>141.5300000000002</v>
      </c>
    </row>
    <row r="18" spans="1:12" x14ac:dyDescent="0.2">
      <c r="A18" s="10" t="s">
        <v>26</v>
      </c>
      <c r="B18" s="1">
        <v>36889</v>
      </c>
      <c r="C18" s="1">
        <v>36886</v>
      </c>
      <c r="D18" t="s">
        <v>9</v>
      </c>
      <c r="E18">
        <v>100</v>
      </c>
      <c r="F18" s="10"/>
      <c r="G18" s="10">
        <v>59.890599999999999</v>
      </c>
      <c r="H18">
        <v>6072.94</v>
      </c>
      <c r="I18">
        <v>5976.86</v>
      </c>
      <c r="K18" s="3">
        <f t="shared" si="1"/>
        <v>-96.079999999999927</v>
      </c>
      <c r="L18" t="s">
        <v>10</v>
      </c>
    </row>
    <row r="19" spans="1:12" x14ac:dyDescent="0.2">
      <c r="F19">
        <f>SUM(H2:H18)</f>
        <v>51792.410000000011</v>
      </c>
      <c r="G19" s="4">
        <f>SUM(I2:I18)</f>
        <v>51842.97</v>
      </c>
      <c r="H19" s="4"/>
      <c r="J19" s="2"/>
    </row>
    <row r="20" spans="1:12" x14ac:dyDescent="0.2">
      <c r="G20" s="4"/>
      <c r="H20" s="4"/>
      <c r="I20" s="9">
        <f>SUM(I2:I19)</f>
        <v>51842.97</v>
      </c>
    </row>
    <row r="22" spans="1:12" x14ac:dyDescent="0.2">
      <c r="B22" s="5" t="s">
        <v>11</v>
      </c>
      <c r="C22" s="5"/>
      <c r="D22" s="5"/>
    </row>
    <row r="23" spans="1:12" x14ac:dyDescent="0.2">
      <c r="B23" s="5" t="s">
        <v>12</v>
      </c>
      <c r="C23" s="5"/>
      <c r="D23" s="5"/>
    </row>
    <row r="24" spans="1:12" x14ac:dyDescent="0.2">
      <c r="B24" s="5" t="s">
        <v>13</v>
      </c>
      <c r="C24" s="5"/>
      <c r="D24" s="5"/>
    </row>
    <row r="26" spans="1:12" x14ac:dyDescent="0.2">
      <c r="C26" s="6" t="s">
        <v>14</v>
      </c>
    </row>
    <row r="27" spans="1:12" x14ac:dyDescent="0.2">
      <c r="G27" t="s">
        <v>20</v>
      </c>
      <c r="I27" t="s">
        <v>21</v>
      </c>
    </row>
    <row r="28" spans="1:12" x14ac:dyDescent="0.2">
      <c r="C28" s="1">
        <v>36720</v>
      </c>
      <c r="D28" t="s">
        <v>15</v>
      </c>
      <c r="G28">
        <v>829.25</v>
      </c>
    </row>
    <row r="29" spans="1:12" x14ac:dyDescent="0.2">
      <c r="C29" s="1">
        <v>36727</v>
      </c>
      <c r="D29" t="s">
        <v>15</v>
      </c>
      <c r="I29">
        <v>1020.71</v>
      </c>
    </row>
    <row r="31" spans="1:12" x14ac:dyDescent="0.2">
      <c r="C31" s="1">
        <v>36728</v>
      </c>
      <c r="D31" t="s">
        <v>16</v>
      </c>
      <c r="G31">
        <v>404.25</v>
      </c>
    </row>
    <row r="32" spans="1:12" x14ac:dyDescent="0.2">
      <c r="D32" t="s">
        <v>16</v>
      </c>
      <c r="I32">
        <v>195.74</v>
      </c>
    </row>
    <row r="34" spans="3:9" x14ac:dyDescent="0.2">
      <c r="C34" s="1">
        <v>36749</v>
      </c>
      <c r="D34" t="s">
        <v>17</v>
      </c>
      <c r="G34">
        <v>529.25</v>
      </c>
    </row>
    <row r="35" spans="3:9" x14ac:dyDescent="0.2">
      <c r="C35" s="1">
        <v>36770</v>
      </c>
      <c r="D35" t="s">
        <v>17</v>
      </c>
      <c r="I35">
        <v>20.74</v>
      </c>
    </row>
    <row r="37" spans="3:9" x14ac:dyDescent="0.2">
      <c r="C37" s="1">
        <v>36812</v>
      </c>
      <c r="D37" t="s">
        <v>18</v>
      </c>
      <c r="G37">
        <v>259.38</v>
      </c>
    </row>
    <row r="38" spans="3:9" x14ac:dyDescent="0.2">
      <c r="C38" s="1">
        <v>36819</v>
      </c>
      <c r="D38" t="s">
        <v>18</v>
      </c>
      <c r="I38">
        <v>396.85</v>
      </c>
    </row>
    <row r="40" spans="3:9" x14ac:dyDescent="0.2">
      <c r="C40" s="1">
        <v>36825</v>
      </c>
      <c r="D40" t="s">
        <v>19</v>
      </c>
      <c r="G40">
        <v>515.63</v>
      </c>
    </row>
    <row r="41" spans="3:9" x14ac:dyDescent="0.2">
      <c r="C41" s="1">
        <v>36830</v>
      </c>
      <c r="D41" t="s">
        <v>19</v>
      </c>
      <c r="I41">
        <v>709.34</v>
      </c>
    </row>
    <row r="43" spans="3:9" x14ac:dyDescent="0.2">
      <c r="G43">
        <f>SUM(G28:G40)</f>
        <v>2537.7600000000002</v>
      </c>
      <c r="I43">
        <f>SUM(I28:I41)</f>
        <v>2343.38</v>
      </c>
    </row>
    <row r="45" spans="3:9" x14ac:dyDescent="0.2">
      <c r="I45" s="8">
        <f>I43-G43</f>
        <v>-194.38000000000011</v>
      </c>
    </row>
    <row r="47" spans="3:9" ht="13.5" thickBot="1" x14ac:dyDescent="0.25">
      <c r="F47" t="s">
        <v>22</v>
      </c>
      <c r="I47" s="7">
        <f>I20+I45:I45</f>
        <v>51648.590000000004</v>
      </c>
    </row>
    <row r="48" spans="3:9" ht="13.5" thickTop="1" x14ac:dyDescent="0.2"/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 Parks Jr</dc:creator>
  <cp:lastModifiedBy>Jan Havlíček</cp:lastModifiedBy>
  <dcterms:created xsi:type="dcterms:W3CDTF">2001-04-07T02:32:18Z</dcterms:created>
  <dcterms:modified xsi:type="dcterms:W3CDTF">2023-09-17T01:34:29Z</dcterms:modified>
</cp:coreProperties>
</file>